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0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  <sheet name="7. melléklet" sheetId="7" r:id="rId7"/>
    <sheet name="8. melléklet" sheetId="8" r:id="rId8"/>
    <sheet name="9. melléklet" sheetId="9" r:id="rId9"/>
    <sheet name="10. melléklet" sheetId="10" r:id="rId10"/>
    <sheet name="11. melléklet" sheetId="11" r:id="rId11"/>
    <sheet name="12. melléklet" sheetId="12" r:id="rId12"/>
  </sheets>
  <definedNames>
    <definedName name="_xlnm.Print_Titles" localSheetId="9">'10. melléklet'!$1:$6</definedName>
    <definedName name="_xlnm.Print_Titles" localSheetId="10">'11. melléklet'!$1:$6</definedName>
    <definedName name="_xlnm.Print_Area" localSheetId="0">'1. melléklet'!$A$1:$E$145</definedName>
    <definedName name="_xlnm.Print_Area" localSheetId="1">'2. melléklet'!$A$1:$E$128</definedName>
    <definedName name="_xlnm.Print_Area" localSheetId="2">'3. melléklet'!$A$1:$E$127</definedName>
    <definedName name="_xlnm.Print_Area" localSheetId="3">'4. melléklet'!$A$1:$E$127</definedName>
  </definedNames>
  <calcPr fullCalcOnLoad="1"/>
</workbook>
</file>

<file path=xl/sharedStrings.xml><?xml version="1.0" encoding="utf-8"?>
<sst xmlns="http://schemas.openxmlformats.org/spreadsheetml/2006/main" count="1563" uniqueCount="501">
  <si>
    <t>Beruházási (felhalmozási) kiadások előirányzata beruházásonként</t>
  </si>
  <si>
    <t>Felújítási kiadások előirányzata felújításonként</t>
  </si>
  <si>
    <t>2013. év utáni szükséglet
(6=2 - 4 - 5)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</si>
  <si>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</si>
  <si>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</si>
  <si>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</si>
  <si>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</si>
  <si>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</si>
  <si>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</si>
  <si>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</si>
  <si>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</si>
  <si>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</si>
  <si>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</si>
  <si>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</si>
  <si>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</si>
  <si>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</si>
  <si>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</si>
  <si>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</si>
  <si>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</si>
  <si>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</si>
  <si>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</si>
  <si>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</si>
  <si>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</si>
  <si>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</si>
  <si>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</si>
  <si>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</si>
  <si>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</si>
  <si>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</si>
  <si>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</si>
  <si>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</si>
  <si>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</si>
  <si>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</si>
  <si>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</si>
  <si>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</si>
  <si>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</si>
  <si>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</si>
  <si>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</si>
  <si>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</si>
  <si>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</si>
  <si>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</si>
  <si>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</si>
  <si>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</si>
  <si>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</si>
  <si>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</si>
  <si>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</si>
  <si>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</si>
  <si>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</si>
  <si>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</si>
  <si>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</si>
  <si>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</si>
  <si>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</si>
  <si>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</si>
  <si>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</si>
  <si>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</si>
  <si>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</si>
  <si>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</si>
  <si>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</si>
  <si>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</si>
  <si>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</si>
  <si>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</si>
  <si>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</si>
  <si>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</si>
  <si>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</si>
  <si>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</si>
  <si>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</si>
  <si>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</si>
  <si>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</si>
  <si>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</si>
  <si>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</si>
  <si>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</si>
  <si>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</si>
  <si>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</si>
  <si>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</si>
  <si>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</si>
  <si>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</si>
  <si>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</si>
  <si>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</si>
  <si>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</si>
  <si>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</si>
  <si>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</si>
  <si>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</si>
  <si>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</si>
  <si>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</si>
  <si>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</si>
  <si>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</si>
  <si>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</si>
  <si>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</si>
  <si>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</si>
  <si>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</si>
  <si>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</si>
  <si>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</si>
  <si>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</si>
  <si>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</si>
  <si>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</si>
  <si>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</si>
  <si>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</si>
  <si>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</si>
  <si>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</si>
  <si>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</si>
  <si>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</si>
  <si>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</si>
  <si>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</si>
  <si>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</si>
  <si>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</si>
  <si>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</si>
  <si>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</si>
  <si>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</si>
  <si>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</si>
  <si>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</si>
  <si>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</si>
  <si>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</si>
  <si>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</si>
  <si>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</si>
  <si>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</si>
  <si>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</si>
  <si>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</si>
  <si>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</si>
  <si>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</si>
  <si>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</si>
  <si>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</si>
  <si>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</si>
  <si>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</si>
  <si>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</si>
  <si>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</si>
  <si>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</si>
  <si>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</si>
  <si>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</si>
  <si>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</si>
  <si>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</si>
  <si>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</si>
  <si>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</si>
  <si>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</si>
  <si>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</si>
  <si>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</si>
  <si>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</si>
  <si>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</si>
  <si>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</si>
  <si>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</si>
  <si>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</si>
  <si>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</si>
  <si>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</si>
  <si>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</si>
  <si>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</si>
  <si>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</si>
  <si>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</si>
  <si>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</si>
  <si>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</si>
  <si>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</si>
  <si>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</si>
  <si>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</si>
  <si>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</si>
  <si>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</si>
  <si>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</si>
  <si>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</si>
  <si>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</si>
  <si>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</si>
  <si>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</si>
  <si>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</si>
  <si>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</si>
  <si>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</si>
  <si>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</si>
  <si>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</si>
  <si>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</si>
  <si>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</si>
  <si>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</si>
  <si>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</si>
  <si>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</si>
  <si>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</si>
  <si>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</si>
  <si>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</si>
  <si>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</si>
  <si>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</si>
  <si>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</si>
  <si>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</si>
  <si>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</si>
  <si>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</si>
  <si>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</si>
  <si>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</si>
  <si>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</si>
  <si>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</si>
  <si>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</si>
  <si>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</si>
  <si>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</si>
  <si>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</si>
  <si>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</si>
  <si>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</si>
  <si>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</si>
  <si>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</si>
  <si>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</si>
  <si>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</si>
  <si>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</si>
  <si>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</si>
  <si>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</si>
  <si>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</si>
  <si>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</si>
  <si>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</si>
  <si>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</si>
  <si>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</si>
  <si>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</si>
  <si>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</si>
  <si>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</si>
  <si>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</si>
  <si>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</si>
  <si>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</si>
  <si>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</si>
  <si>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</si>
  <si>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</si>
  <si>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</si>
  <si>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</si>
  <si>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</si>
  <si>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</si>
  <si>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</si>
  <si>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</si>
  <si>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</si>
  <si>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</si>
  <si>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</si>
  <si>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</si>
  <si>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</si>
  <si>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</si>
  <si>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</si>
  <si>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</si>
  <si>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</si>
  <si>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</si>
  <si>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</si>
  <si>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</si>
  <si>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</si>
  <si>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</si>
  <si>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</si>
  <si>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</si>
  <si>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</si>
  <si>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</si>
  <si>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</si>
  <si>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</si>
  <si>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</si>
  <si>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</si>
  <si>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</si>
  <si>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</si>
  <si>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</si>
  <si>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</si>
  <si>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</si>
  <si>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</si>
  <si>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</si>
  <si>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</si>
  <si>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Kamatbevétel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</si>
  <si>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</si>
  <si>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</si>
  <si>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</si>
  <si>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</si>
  <si>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</si>
  <si>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</si>
  <si>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</si>
  <si>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</si>
  <si>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</si>
  <si>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</si>
  <si>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megnevezése</t>
  </si>
  <si>
    <t>7.1</t>
  </si>
  <si>
    <t>V. Költségvetési szervek finanszírozása</t>
  </si>
  <si>
    <t>KIADÁSOK ÖSSZESEN: (6+7)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</si>
  <si>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</si>
  <si>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</si>
  <si>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</si>
  <si>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</si>
  <si>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</si>
  <si>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</si>
  <si>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</si>
  <si>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</si>
  <si>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</si>
  <si>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</si>
  <si>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</si>
  <si>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</si>
  <si>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</si>
  <si>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</si>
  <si>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</si>
  <si>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</si>
  <si>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</si>
  <si>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</si>
  <si>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</si>
  <si>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</si>
  <si>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</si>
  <si>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</si>
  <si>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</si>
  <si>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</si>
  <si>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</si>
  <si>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</si>
  <si>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</si>
  <si>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</si>
  <si>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</si>
  <si>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</si>
  <si>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</si>
  <si>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</si>
  <si>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</si>
  <si>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</si>
  <si>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</si>
  <si>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</si>
  <si>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</si>
  <si>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</si>
  <si>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</si>
  <si>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</si>
  <si>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</si>
  <si>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</si>
  <si>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</si>
  <si>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</si>
  <si>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</si>
  <si>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</si>
  <si>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</si>
  <si>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</si>
  <si>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</si>
  <si>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</si>
  <si>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</si>
  <si>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</si>
  <si>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</si>
  <si>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</si>
  <si>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</si>
  <si>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</si>
  <si>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</si>
  <si>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</si>
  <si>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</si>
  <si>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</si>
  <si>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</si>
  <si>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</si>
  <si>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</si>
  <si>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</si>
  <si>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</si>
  <si>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</si>
  <si>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</si>
  <si>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kiadások (1. melléklet 2. sz. táblázat 6.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</si>
  <si>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</si>
  <si>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</si>
  <si>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</si>
  <si>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</si>
  <si>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</si>
  <si>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</si>
  <si>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</si>
  <si>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</si>
  <si>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</si>
  <si>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</si>
  <si>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</si>
  <si>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</si>
  <si>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</si>
  <si>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</si>
  <si>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</si>
  <si>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</si>
  <si>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</si>
  <si>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</si>
  <si>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</si>
  <si>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</si>
  <si>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</si>
  <si>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</si>
  <si>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</si>
  <si>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</si>
  <si>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</si>
  <si>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</si>
  <si>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</si>
  <si>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</si>
  <si>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</si>
  <si>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</si>
  <si>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</si>
  <si>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</si>
  <si>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</si>
  <si>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</si>
  <si>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</si>
  <si>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</si>
  <si>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</si>
  <si>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</si>
  <si>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</si>
  <si>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</si>
  <si>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</si>
  <si>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</si>
  <si>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</si>
  <si>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</si>
  <si>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</si>
  <si>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</si>
  <si>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</si>
  <si>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</si>
  <si>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</si>
  <si>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</si>
  <si>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</si>
  <si>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</si>
  <si>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</si>
  <si>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</si>
  <si>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</si>
  <si>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</si>
  <si>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</si>
  <si>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</si>
  <si>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</si>
  <si>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</si>
  <si>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</si>
  <si>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</si>
  <si>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</si>
  <si>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</si>
  <si>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</si>
  <si>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</si>
  <si>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</si>
  <si>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</si>
  <si>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</si>
  <si>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</si>
  <si>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</si>
  <si>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</si>
  <si>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</si>
  <si>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</si>
  <si>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</si>
  <si>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</si>
  <si>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</si>
  <si>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</si>
  <si>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</si>
  <si>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</si>
  <si>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</si>
  <si>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</si>
  <si>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</si>
  <si>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</si>
  <si>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</si>
  <si>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</si>
  <si>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</si>
  <si>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</si>
  <si>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</si>
  <si>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Tündérvár Óvoda</t>
  </si>
  <si>
    <t>6.1.8</t>
  </si>
  <si>
    <t>Egyéb belső finanszírozási kiadások</t>
  </si>
  <si>
    <t>6.1.8.</t>
  </si>
  <si>
    <t>Felhalmozási célú finanszírozási kiadások(6.2.1.+...+6.2.8.)</t>
  </si>
  <si>
    <t>Felhalmozási célú finanszírozási kiadások (6.2.1.+…..6.2.8.)</t>
  </si>
  <si>
    <t>Felhalmozási célú finanszírozási kiadások(6.2.1.+…..6.2.8.)</t>
  </si>
  <si>
    <t>VIII. Pénzmaradvány, vállalkozási tevékenység maradványa</t>
  </si>
  <si>
    <t>11.1</t>
  </si>
  <si>
    <t>Előző évek működési pénzmaradvány igénybevétele</t>
  </si>
  <si>
    <t>Előző évek felhalmozási pénzmaradvány igénybevétele</t>
  </si>
  <si>
    <t>11.2</t>
  </si>
  <si>
    <t>12.1</t>
  </si>
  <si>
    <t>12.1.2</t>
  </si>
  <si>
    <t>12.1.1.</t>
  </si>
  <si>
    <t>12.1.3</t>
  </si>
  <si>
    <t>12.1.4</t>
  </si>
  <si>
    <t>12.2.</t>
  </si>
  <si>
    <t>12.2.1</t>
  </si>
  <si>
    <t>12.2.2</t>
  </si>
  <si>
    <t>12.2.3</t>
  </si>
  <si>
    <t>12.2.4.</t>
  </si>
  <si>
    <t>12.2.5</t>
  </si>
  <si>
    <t xml:space="preserve">   Egyéb belső finanszírozási kiadások</t>
  </si>
  <si>
    <t>Kunsziget Önkormányzat saját bevételeinek részletezése az adósságot keletkeztető ügyletből származó tárgyévi fizetési kötelezettség megállapításához</t>
  </si>
  <si>
    <t>Hivatal épület akadálymentesítése</t>
  </si>
  <si>
    <t>Defibrilátor vásárlás</t>
  </si>
  <si>
    <t>Számítógép vásárlás</t>
  </si>
  <si>
    <t xml:space="preserve">   Járda és kerítés építés temetőbe</t>
  </si>
  <si>
    <t>Ingatlanvásárlás</t>
  </si>
  <si>
    <t>Pályázait önrész csapadíkvízelvezetés</t>
  </si>
  <si>
    <t>belterületi utak felújítása</t>
  </si>
  <si>
    <t>Kunsziget Község Önkormányzat</t>
  </si>
  <si>
    <t>Adatszolgáltatás 
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</si>
  <si>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</si>
  <si>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</si>
  <si>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</si>
  <si>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</si>
  <si>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</si>
  <si>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</si>
  <si>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</si>
  <si>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</si>
  <si>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</si>
  <si>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</si>
  <si>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</si>
  <si>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</si>
  <si>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</si>
  <si>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</si>
  <si>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</si>
  <si>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2013. .......................... hó ..... nap</t>
  </si>
  <si>
    <t>költségvetési szerv vezetője</t>
  </si>
  <si>
    <t>2013 1 félévi teljesítés</t>
  </si>
  <si>
    <t xml:space="preserve">   EU támogatás hazai programokra</t>
  </si>
  <si>
    <t>2013. 1 félévi előirányzat módosítás</t>
  </si>
  <si>
    <t>Finanszírozási bevételek (1. melléklet 1. sz. táblázat 12. sor)</t>
  </si>
  <si>
    <t>2013. 1 félévi módisított előirányzat</t>
  </si>
  <si>
    <t>2013. 1 félévi teljesítés</t>
  </si>
  <si>
    <t>2013. 1. félévi módosított
előirányzat</t>
  </si>
  <si>
    <t>2013.1. félévi telejesítés</t>
  </si>
  <si>
    <t>2013. 1.félévi módosított előirányzat</t>
  </si>
  <si>
    <t>2013.1. félévi teljesítés</t>
  </si>
  <si>
    <t>2013. 1 félévi
módosított előirányzat</t>
  </si>
  <si>
    <t>2013. 1 félévi telejsítés</t>
  </si>
  <si>
    <t>Felhasználás
2012. VI.30-ig</t>
  </si>
  <si>
    <t>6=(2-4)</t>
  </si>
  <si>
    <t xml:space="preserve">
2013. évi maradvány
</t>
  </si>
  <si>
    <t>Telefonközpont Önkormányzati Hivatalba</t>
  </si>
  <si>
    <t>Komposztálógép vásárlás</t>
  </si>
  <si>
    <t>Fénymásoló vásárlás</t>
  </si>
  <si>
    <t>Infravető kamera</t>
  </si>
  <si>
    <t>Felhasználás
2012. VI..30-ig</t>
  </si>
  <si>
    <t>Módosított előirányzat</t>
  </si>
  <si>
    <t>Telejsítés 2013. VI.30.-ig</t>
  </si>
  <si>
    <t>Módosított
Előirányzat</t>
  </si>
  <si>
    <t>Telejsítés VI.30.-ig</t>
  </si>
  <si>
    <t>Kunszgiget Község Önkormányzata</t>
  </si>
  <si>
    <t>1173707-15728207</t>
  </si>
  <si>
    <t>IX Finanszírozási bevételek (11.1.+11.2.)</t>
  </si>
  <si>
    <t>X. Függő, átfutó, kiegyenlítő bevételek</t>
  </si>
  <si>
    <t>IX. Finanszírozási bevételek (11.1.+11.2.)</t>
  </si>
  <si>
    <t>1.1-ből: Működési célú finanszírozási bevételek (1. melléklet 2. sz. oszlop 22. sor)</t>
  </si>
  <si>
    <t>1.2-ből: Működési célú finanszírozási kiadások (.1. melléklet 4. sz. oszlop 22. sor)</t>
  </si>
  <si>
    <t xml:space="preserve">             Felhalmozási célú finanszírozási bevételek (6. melléklet 2. sz. oszlop 25. sor)</t>
  </si>
  <si>
    <t xml:space="preserve">              Felhalmozási célú finanszírozási kiadások (6.melléklet 4. sz. oszlop 25. sor)</t>
  </si>
  <si>
    <t>10. melléklet a 11/2013. (X. 1.) önkormányzati rendelethez
"6. melléklet a 3/2013. (III. 7.) önkormányzati rendelethez"</t>
  </si>
  <si>
    <t>11. melléklet a 11/2013. (X. 1.) önkormányzati rendelethez
"6.1. melléklet a 3/2013. (III. 7.) önkormányzati rendelethez"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</si>
</sst>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55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0" fontId="16" fillId="0" borderId="16" xfId="58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4" xfId="58" applyFill="1" applyBorder="1">
      <alignment/>
      <protection/>
    </xf>
    <xf numFmtId="0" fontId="5" fillId="0" borderId="35" xfId="0" applyFont="1" applyFill="1" applyBorder="1" applyAlignment="1" applyProtection="1">
      <alignment horizontal="right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6" xfId="58" applyFont="1" applyFill="1" applyBorder="1" applyAlignment="1" applyProtection="1">
      <alignment horizontal="left" vertical="center" wrapText="1" indent="6"/>
      <protection/>
    </xf>
    <xf numFmtId="0" fontId="16" fillId="0" borderId="36" xfId="58" applyFont="1" applyFill="1" applyBorder="1" applyAlignment="1" applyProtection="1">
      <alignment horizontal="left" vertical="center" wrapText="1" indent="6"/>
      <protection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6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6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7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Fill="1" applyBorder="1" applyAlignment="1" applyProtection="1">
      <alignment horizontal="center" vertical="center"/>
      <protection/>
    </xf>
    <xf numFmtId="0" fontId="16" fillId="0" borderId="25" xfId="58" applyFont="1" applyFill="1" applyBorder="1" applyAlignment="1" applyProtection="1">
      <alignment horizontal="center" vertical="center"/>
      <protection/>
    </xf>
    <xf numFmtId="0" fontId="16" fillId="0" borderId="28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18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164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5" fillId="0" borderId="44" xfId="0" applyFont="1" applyBorder="1" applyAlignment="1" applyProtection="1">
      <alignment horizontal="center" wrapText="1"/>
      <protection/>
    </xf>
    <xf numFmtId="0" fontId="26" fillId="0" borderId="44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5" fillId="0" borderId="45" xfId="0" applyFont="1" applyFill="1" applyBorder="1" applyAlignment="1" applyProtection="1">
      <alignment horizontal="center"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vertical="center" wrapText="1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49" fontId="16" fillId="0" borderId="51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5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1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0" fontId="20" fillId="0" borderId="36" xfId="0" applyFont="1" applyBorder="1" applyAlignment="1" applyProtection="1">
      <alignment horizontal="left" vertical="center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49" fontId="20" fillId="0" borderId="18" xfId="0" applyNumberFormat="1" applyFont="1" applyBorder="1" applyAlignment="1" applyProtection="1">
      <alignment horizontal="left" vertical="center" wrapText="1" indent="2"/>
      <protection/>
    </xf>
    <xf numFmtId="49" fontId="21" fillId="0" borderId="18" xfId="0" applyNumberFormat="1" applyFont="1" applyBorder="1" applyAlignment="1" applyProtection="1">
      <alignment horizontal="left" vertical="center" wrapText="1" indent="1"/>
      <protection/>
    </xf>
    <xf numFmtId="49" fontId="20" fillId="0" borderId="23" xfId="0" applyNumberFormat="1" applyFont="1" applyBorder="1" applyAlignment="1" applyProtection="1">
      <alignment horizontal="left" vertical="center" wrapText="1" indent="2"/>
      <protection/>
    </xf>
    <xf numFmtId="0" fontId="20" fillId="0" borderId="36" xfId="0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0" fontId="27" fillId="0" borderId="19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2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49" fontId="20" fillId="0" borderId="21" xfId="0" applyNumberFormat="1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0" fontId="29" fillId="0" borderId="25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49" fontId="20" fillId="0" borderId="24" xfId="0" applyNumberFormat="1" applyFont="1" applyBorder="1" applyAlignment="1" applyProtection="1">
      <alignment horizontal="left" vertical="center" wrapText="1" indent="1"/>
      <protection/>
    </xf>
    <xf numFmtId="49" fontId="28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horizontal="right" vertical="center" wrapText="1" indent="1"/>
      <protection/>
    </xf>
    <xf numFmtId="164" fontId="15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54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28" xfId="0" applyFont="1" applyBorder="1" applyAlignment="1" applyProtection="1">
      <alignment horizontal="right" vertical="center" wrapText="1" indent="1"/>
      <protection/>
    </xf>
    <xf numFmtId="0" fontId="5" fillId="0" borderId="35" xfId="0" applyFont="1" applyFill="1" applyBorder="1" applyAlignment="1" applyProtection="1">
      <alignment horizontal="right" vertical="center"/>
      <protection/>
    </xf>
    <xf numFmtId="164" fontId="15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>
      <alignment horizontal="right" vertical="center" wrapText="1" indent="1"/>
      <protection locked="0"/>
    </xf>
    <xf numFmtId="0" fontId="20" fillId="0" borderId="30" xfId="0" applyFont="1" applyBorder="1" applyAlignment="1" applyProtection="1">
      <alignment horizontal="right" vertical="center" wrapText="1" indent="1"/>
      <protection locked="0"/>
    </xf>
    <xf numFmtId="0" fontId="20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6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7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8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60" xfId="40" applyNumberFormat="1" applyFont="1" applyFill="1" applyBorder="1" applyAlignment="1" applyProtection="1">
      <alignment/>
      <protection locked="0"/>
    </xf>
    <xf numFmtId="166" fontId="16" fillId="0" borderId="48" xfId="40" applyNumberFormat="1" applyFont="1" applyFill="1" applyBorder="1" applyAlignment="1" applyProtection="1">
      <alignment/>
      <protection locked="0"/>
    </xf>
    <xf numFmtId="166" fontId="16" fillId="0" borderId="43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6" fillId="0" borderId="37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indent="7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16" fillId="0" borderId="33" xfId="58" applyFont="1" applyFill="1" applyBorder="1" applyAlignment="1" applyProtection="1">
      <alignment horizontal="left" vertical="center" wrapText="1" indent="6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6"/>
      <protection/>
    </xf>
    <xf numFmtId="0" fontId="21" fillId="0" borderId="49" xfId="0" applyFont="1" applyBorder="1" applyAlignment="1" applyProtection="1">
      <alignment horizontal="left" vertical="center" wrapText="1" indent="1"/>
      <protection/>
    </xf>
    <xf numFmtId="0" fontId="20" fillId="0" borderId="60" xfId="0" applyFont="1" applyBorder="1" applyAlignment="1" applyProtection="1">
      <alignment horizontal="left" vertical="center" wrapText="1" indent="1"/>
      <protection/>
    </xf>
    <xf numFmtId="0" fontId="20" fillId="0" borderId="61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7" xfId="0" applyFont="1" applyFill="1" applyBorder="1" applyAlignment="1" applyProtection="1" quotePrefix="1">
      <alignment horizontal="right" vertical="center" indent="1"/>
      <protection/>
    </xf>
    <xf numFmtId="0" fontId="7" fillId="0" borderId="62" xfId="0" applyFont="1" applyFill="1" applyBorder="1" applyAlignment="1" applyProtection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4" fontId="7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44" xfId="0" applyFont="1" applyBorder="1" applyAlignment="1" applyProtection="1">
      <alignment horizontal="center" wrapText="1"/>
      <protection/>
    </xf>
    <xf numFmtId="0" fontId="15" fillId="0" borderId="44" xfId="58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16" fillId="0" borderId="3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37" xfId="0" applyNumberFormat="1" applyFont="1" applyFill="1" applyBorder="1" applyAlignment="1" applyProtection="1">
      <alignment horizontal="right" vertical="center"/>
      <protection/>
    </xf>
    <xf numFmtId="0" fontId="7" fillId="0" borderId="36" xfId="0" applyFont="1" applyFill="1" applyBorder="1" applyAlignment="1" applyProtection="1" quotePrefix="1">
      <alignment horizontal="center" vertical="center"/>
      <protection/>
    </xf>
    <xf numFmtId="49" fontId="7" fillId="0" borderId="6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3" xfId="0" applyNumberFormat="1" applyFont="1" applyFill="1" applyBorder="1" applyAlignment="1" applyProtection="1">
      <alignment horizontal="right" vertical="center" wrapText="1" indent="1"/>
      <protection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36" xfId="0" applyFont="1" applyBorder="1" applyAlignment="1" applyProtection="1" quotePrefix="1">
      <alignment horizontal="left" vertical="center" wrapText="1" indent="6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1" fillId="0" borderId="25" xfId="0" applyFont="1" applyBorder="1" applyAlignment="1" applyProtection="1">
      <alignment horizontal="left" vertical="center" wrapText="1" indent="1"/>
      <protection/>
    </xf>
    <xf numFmtId="0" fontId="32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36" xfId="0" applyFont="1" applyBorder="1" applyAlignment="1">
      <alignment wrapText="1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0" fillId="0" borderId="37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0" fillId="0" borderId="33" xfId="0" applyFont="1" applyBorder="1" applyAlignment="1" applyProtection="1">
      <alignment horizontal="left" vertical="center" wrapText="1" indent="6"/>
      <protection/>
    </xf>
    <xf numFmtId="0" fontId="21" fillId="0" borderId="53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Border="1" applyAlignment="1" applyProtection="1">
      <alignment horizontal="right" vertical="center" wrapText="1" indent="1"/>
      <protection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49" fontId="20" fillId="0" borderId="17" xfId="0" applyNumberFormat="1" applyFont="1" applyBorder="1" applyAlignment="1" applyProtection="1">
      <alignment horizontal="left" vertical="center" wrapText="1" indent="2"/>
      <protection/>
    </xf>
    <xf numFmtId="0" fontId="20" fillId="0" borderId="10" xfId="0" applyFont="1" applyBorder="1" applyAlignment="1" applyProtection="1">
      <alignment horizontal="left" vertical="center" wrapText="1" indent="1"/>
      <protection/>
    </xf>
    <xf numFmtId="0" fontId="20" fillId="0" borderId="53" xfId="0" applyFont="1" applyBorder="1" applyAlignment="1" applyProtection="1">
      <alignment horizontal="right" vertical="center" wrapText="1" indent="1"/>
      <protection locked="0"/>
    </xf>
    <xf numFmtId="0" fontId="3" fillId="0" borderId="0" xfId="58" applyFont="1" applyFill="1">
      <alignment/>
      <protection/>
    </xf>
    <xf numFmtId="49" fontId="20" fillId="0" borderId="20" xfId="0" applyNumberFormat="1" applyFont="1" applyBorder="1" applyAlignment="1" applyProtection="1">
      <alignment horizontal="left" vertical="center" wrapText="1" indent="1"/>
      <protection/>
    </xf>
    <xf numFmtId="0" fontId="21" fillId="0" borderId="54" xfId="0" applyFont="1" applyBorder="1" applyAlignment="1" applyProtection="1">
      <alignment horizontal="left" vertical="center" wrapText="1" inden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7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vertical="center" wrapText="1"/>
      <protection/>
    </xf>
    <xf numFmtId="164" fontId="16" fillId="0" borderId="13" xfId="0" applyNumberFormat="1" applyFont="1" applyFill="1" applyBorder="1" applyAlignment="1" applyProtection="1">
      <alignment vertical="center"/>
      <protection locked="0"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vertical="center" wrapText="1"/>
      <protection/>
    </xf>
    <xf numFmtId="164" fontId="16" fillId="0" borderId="16" xfId="0" applyNumberFormat="1" applyFont="1" applyFill="1" applyBorder="1" applyAlignment="1" applyProtection="1">
      <alignment vertical="center"/>
      <protection locked="0"/>
    </xf>
    <xf numFmtId="164" fontId="15" fillId="0" borderId="31" xfId="0" applyNumberFormat="1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65" xfId="0" applyFill="1" applyBorder="1" applyAlignment="1" applyProtection="1">
      <alignment/>
      <protection/>
    </xf>
    <xf numFmtId="0" fontId="5" fillId="0" borderId="65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0" fillId="0" borderId="0" xfId="0" applyFont="1" applyBorder="1" applyAlignment="1" applyProtection="1">
      <alignment horizontal="left" wrapText="1" indent="1"/>
      <protection/>
    </xf>
    <xf numFmtId="164" fontId="23" fillId="0" borderId="35" xfId="58" applyNumberFormat="1" applyFont="1" applyFill="1" applyBorder="1" applyAlignment="1" applyProtection="1">
      <alignment horizontal="left" vertical="center"/>
      <protection/>
    </xf>
    <xf numFmtId="164" fontId="23" fillId="0" borderId="35" xfId="58" applyNumberFormat="1" applyFont="1" applyFill="1" applyBorder="1" applyAlignment="1" applyProtection="1">
      <alignment horizontal="left"/>
      <protection/>
    </xf>
    <xf numFmtId="0" fontId="19" fillId="0" borderId="56" xfId="58" applyFont="1" applyFill="1" applyBorder="1" applyAlignment="1">
      <alignment horizontal="center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0" fontId="15" fillId="0" borderId="54" xfId="58" applyFont="1" applyFill="1" applyBorder="1" applyAlignment="1" applyProtection="1">
      <alignment horizontal="center" vertical="center" wrapText="1"/>
      <protection/>
    </xf>
    <xf numFmtId="0" fontId="15" fillId="0" borderId="66" xfId="58" applyFont="1" applyFill="1" applyBorder="1" applyAlignment="1" applyProtection="1">
      <alignment horizontal="left" vertical="center" wrapText="1" indent="1"/>
      <protection/>
    </xf>
    <xf numFmtId="0" fontId="21" fillId="0" borderId="46" xfId="0" applyFont="1" applyBorder="1" applyAlignment="1" applyProtection="1">
      <alignment horizontal="left" vertical="center" wrapText="1" indent="1"/>
      <protection/>
    </xf>
    <xf numFmtId="0" fontId="20" fillId="0" borderId="67" xfId="0" applyFont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horizontal="left" vertical="center" wrapText="1" indent="1"/>
      <protection/>
    </xf>
    <xf numFmtId="0" fontId="15" fillId="0" borderId="54" xfId="58" applyFont="1" applyFill="1" applyBorder="1" applyAlignment="1" applyProtection="1">
      <alignment horizontal="left" vertical="center" wrapText="1" indent="1"/>
      <protection/>
    </xf>
    <xf numFmtId="0" fontId="16" fillId="0" borderId="68" xfId="58" applyFont="1" applyFill="1" applyBorder="1" applyAlignment="1" applyProtection="1">
      <alignment horizontal="left" vertical="center" wrapText="1" indent="1"/>
      <protection/>
    </xf>
    <xf numFmtId="0" fontId="16" fillId="0" borderId="55" xfId="58" applyFont="1" applyFill="1" applyBorder="1" applyAlignment="1" applyProtection="1">
      <alignment horizontal="left" vertical="center" wrapText="1" indent="1"/>
      <protection/>
    </xf>
    <xf numFmtId="0" fontId="16" fillId="0" borderId="64" xfId="58" applyFont="1" applyFill="1" applyBorder="1" applyAlignment="1" applyProtection="1">
      <alignment horizontal="left" vertical="center" wrapText="1" indent="1"/>
      <protection/>
    </xf>
    <xf numFmtId="0" fontId="16" fillId="0" borderId="69" xfId="58" applyFont="1" applyFill="1" applyBorder="1" applyAlignment="1" applyProtection="1">
      <alignment horizontal="left" vertical="center" wrapText="1" indent="1"/>
      <protection/>
    </xf>
    <xf numFmtId="0" fontId="15" fillId="0" borderId="69" xfId="58" applyFont="1" applyFill="1" applyBorder="1" applyAlignment="1" applyProtection="1">
      <alignment horizontal="left" vertical="center" wrapText="1" indent="1"/>
      <protection/>
    </xf>
    <xf numFmtId="0" fontId="16" fillId="0" borderId="70" xfId="58" applyFont="1" applyFill="1" applyBorder="1" applyAlignment="1" applyProtection="1">
      <alignment horizontal="left" vertical="center" wrapText="1" indent="1"/>
      <protection/>
    </xf>
    <xf numFmtId="0" fontId="16" fillId="0" borderId="71" xfId="58" applyFont="1" applyFill="1" applyBorder="1" applyAlignment="1" applyProtection="1">
      <alignment horizontal="left" vertical="center" wrapText="1" indent="1"/>
      <protection/>
    </xf>
    <xf numFmtId="0" fontId="20" fillId="0" borderId="55" xfId="0" applyFont="1" applyBorder="1" applyAlignment="1" applyProtection="1">
      <alignment horizontal="left" vertical="center" wrapText="1" indent="1"/>
      <protection/>
    </xf>
    <xf numFmtId="0" fontId="17" fillId="0" borderId="54" xfId="58" applyFont="1" applyFill="1" applyBorder="1" applyAlignment="1" applyProtection="1">
      <alignment horizontal="left" vertical="center" wrapText="1" indent="1"/>
      <protection/>
    </xf>
    <xf numFmtId="0" fontId="28" fillId="0" borderId="70" xfId="0" applyFont="1" applyBorder="1" applyAlignment="1" applyProtection="1">
      <alignment horizontal="left" vertical="center" wrapText="1" indent="1"/>
      <protection/>
    </xf>
    <xf numFmtId="0" fontId="20" fillId="0" borderId="71" xfId="0" applyFont="1" applyBorder="1" applyAlignment="1" applyProtection="1">
      <alignment horizontal="left" vertical="center" wrapText="1" indent="1"/>
      <protection/>
    </xf>
    <xf numFmtId="0" fontId="28" fillId="0" borderId="55" xfId="0" applyFont="1" applyBorder="1" applyAlignment="1" applyProtection="1">
      <alignment horizontal="left" vertical="center" wrapText="1" indent="1"/>
      <protection/>
    </xf>
    <xf numFmtId="0" fontId="20" fillId="0" borderId="72" xfId="0" applyFont="1" applyBorder="1" applyAlignment="1" applyProtection="1">
      <alignment horizontal="left" vertical="center" wrapText="1" indent="1"/>
      <protection/>
    </xf>
    <xf numFmtId="0" fontId="15" fillId="0" borderId="54" xfId="58" applyFont="1" applyFill="1" applyBorder="1" applyAlignment="1" applyProtection="1">
      <alignment vertical="center" wrapText="1"/>
      <protection/>
    </xf>
    <xf numFmtId="0" fontId="28" fillId="0" borderId="54" xfId="0" applyFont="1" applyBorder="1" applyAlignment="1" applyProtection="1">
      <alignment horizontal="left" vertical="center" wrapText="1" indent="1"/>
      <protection/>
    </xf>
    <xf numFmtId="0" fontId="29" fillId="0" borderId="54" xfId="0" applyFont="1" applyBorder="1" applyAlignment="1" applyProtection="1">
      <alignment horizontal="left" vertical="center" wrapText="1" indent="1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3" fillId="0" borderId="35" xfId="0" applyFont="1" applyFill="1" applyBorder="1" applyAlignment="1" applyProtection="1">
      <alignment horizontal="right" vertical="center"/>
      <protection/>
    </xf>
    <xf numFmtId="0" fontId="21" fillId="0" borderId="56" xfId="0" applyFont="1" applyBorder="1" applyAlignment="1" applyProtection="1">
      <alignment horizontal="left" vertical="center" wrapText="1" indent="1"/>
      <protection/>
    </xf>
    <xf numFmtId="164" fontId="16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56" xfId="58" applyFont="1" applyFill="1" applyBorder="1">
      <alignment/>
      <protection/>
    </xf>
    <xf numFmtId="0" fontId="2" fillId="0" borderId="73" xfId="58" applyFont="1" applyFill="1" applyBorder="1" applyAlignment="1">
      <alignment horizontal="right" vertical="center" indent="1"/>
      <protection/>
    </xf>
    <xf numFmtId="0" fontId="2" fillId="0" borderId="56" xfId="58" applyFont="1" applyFill="1" applyBorder="1" applyAlignment="1">
      <alignment horizontal="right" vertical="center" indent="1"/>
      <protection/>
    </xf>
    <xf numFmtId="0" fontId="2" fillId="0" borderId="13" xfId="58" applyFont="1" applyFill="1" applyBorder="1" applyAlignment="1" applyProtection="1">
      <alignment horizontal="right" vertical="center" indent="1"/>
      <protection/>
    </xf>
    <xf numFmtId="0" fontId="34" fillId="0" borderId="56" xfId="58" applyFont="1" applyFill="1" applyBorder="1" applyAlignment="1">
      <alignment horizontal="center"/>
      <protection/>
    </xf>
    <xf numFmtId="0" fontId="19" fillId="0" borderId="54" xfId="0" applyFont="1" applyBorder="1" applyAlignment="1" applyProtection="1">
      <alignment horizontal="center" vertical="center" wrapText="1"/>
      <protection/>
    </xf>
    <xf numFmtId="0" fontId="16" fillId="0" borderId="56" xfId="58" applyFont="1" applyFill="1" applyBorder="1" applyAlignment="1">
      <alignment horizontal="center"/>
      <protection/>
    </xf>
    <xf numFmtId="164" fontId="2" fillId="0" borderId="0" xfId="58" applyNumberFormat="1" applyFont="1" applyFill="1" applyProtection="1">
      <alignment/>
      <protection/>
    </xf>
    <xf numFmtId="164" fontId="15" fillId="0" borderId="54" xfId="58" applyNumberFormat="1" applyFont="1" applyFill="1" applyBorder="1" applyAlignment="1" applyProtection="1">
      <alignment vertical="center" wrapText="1"/>
      <protection/>
    </xf>
    <xf numFmtId="164" fontId="21" fillId="0" borderId="56" xfId="58" applyNumberFormat="1" applyFont="1" applyFill="1" applyBorder="1" applyAlignment="1">
      <alignment horizontal="right" vertical="center" indent="1"/>
      <protection/>
    </xf>
    <xf numFmtId="164" fontId="20" fillId="0" borderId="54" xfId="0" applyNumberFormat="1" applyFont="1" applyBorder="1" applyAlignment="1" applyProtection="1">
      <alignment horizontal="right" vertical="center" wrapText="1" indent="1"/>
      <protection/>
    </xf>
    <xf numFmtId="0" fontId="20" fillId="0" borderId="54" xfId="0" applyFont="1" applyBorder="1" applyAlignment="1" applyProtection="1">
      <alignment horizontal="right" vertical="center" wrapText="1" indent="1"/>
      <protection/>
    </xf>
    <xf numFmtId="0" fontId="30" fillId="0" borderId="54" xfId="0" applyFont="1" applyBorder="1" applyAlignment="1" applyProtection="1">
      <alignment horizontal="right" vertical="center" wrapText="1" indent="1"/>
      <protection/>
    </xf>
    <xf numFmtId="164" fontId="15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28" xfId="58" applyFont="1" applyFill="1" applyBorder="1" applyAlignment="1" applyProtection="1">
      <alignment horizontal="center" vertical="center" wrapText="1"/>
      <protection/>
    </xf>
    <xf numFmtId="0" fontId="21" fillId="0" borderId="74" xfId="0" applyFont="1" applyBorder="1" applyAlignment="1" applyProtection="1">
      <alignment horizontal="left" vertical="center" wrapText="1" indent="1"/>
      <protection/>
    </xf>
    <xf numFmtId="164" fontId="15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164" fontId="22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69" xfId="0" applyFont="1" applyBorder="1" applyAlignment="1" applyProtection="1">
      <alignment horizontal="left" vertical="center" wrapText="1" indent="1"/>
      <protection/>
    </xf>
    <xf numFmtId="164" fontId="22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72" xfId="0" applyFont="1" applyBorder="1" applyAlignment="1" applyProtection="1">
      <alignment horizontal="left" vertical="center" wrapText="1" indent="1"/>
      <protection/>
    </xf>
    <xf numFmtId="164" fontId="7" fillId="0" borderId="4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6" xfId="0" applyNumberFormat="1" applyFont="1" applyFill="1" applyBorder="1" applyAlignment="1" applyProtection="1">
      <alignment horizontal="centerContinuous" vertical="center" wrapText="1"/>
      <protection/>
    </xf>
    <xf numFmtId="0" fontId="15" fillId="0" borderId="46" xfId="58" applyFont="1" applyFill="1" applyBorder="1" applyAlignment="1" applyProtection="1">
      <alignment horizontal="left" vertical="center" wrapText="1" indent="1"/>
      <protection/>
    </xf>
    <xf numFmtId="0" fontId="28" fillId="0" borderId="67" xfId="0" applyFont="1" applyBorder="1" applyAlignment="1" applyProtection="1">
      <alignment horizontal="left" vertical="center" wrapText="1" indent="1"/>
      <protection/>
    </xf>
    <xf numFmtId="0" fontId="20" fillId="0" borderId="75" xfId="0" applyFont="1" applyBorder="1" applyAlignment="1" applyProtection="1">
      <alignment horizontal="left" vertical="center" wrapText="1" indent="1"/>
      <protection/>
    </xf>
    <xf numFmtId="0" fontId="28" fillId="0" borderId="75" xfId="0" applyFont="1" applyBorder="1" applyAlignment="1" applyProtection="1">
      <alignment horizontal="left" vertical="center" wrapText="1" indent="1"/>
      <protection/>
    </xf>
    <xf numFmtId="0" fontId="20" fillId="0" borderId="75" xfId="0" applyFont="1" applyBorder="1" applyAlignment="1" applyProtection="1">
      <alignment horizontal="left" vertical="center" indent="1"/>
      <protection/>
    </xf>
    <xf numFmtId="0" fontId="20" fillId="0" borderId="42" xfId="0" applyFont="1" applyBorder="1" applyAlignment="1" applyProtection="1">
      <alignment horizontal="left" vertical="center" indent="1"/>
      <protection/>
    </xf>
    <xf numFmtId="0" fontId="21" fillId="0" borderId="35" xfId="0" applyFont="1" applyBorder="1" applyAlignment="1" applyProtection="1">
      <alignment horizontal="left" vertical="center" wrapText="1" indent="1"/>
      <protection/>
    </xf>
    <xf numFmtId="0" fontId="19" fillId="0" borderId="54" xfId="0" applyFont="1" applyBorder="1" applyAlignment="1" applyProtection="1">
      <alignment horizontal="left" vertical="center" wrapText="1" indent="1"/>
      <protection/>
    </xf>
    <xf numFmtId="0" fontId="19" fillId="0" borderId="69" xfId="0" applyFont="1" applyBorder="1" applyAlignment="1" applyProtection="1">
      <alignment horizontal="left" vertical="center" wrapText="1" indent="1"/>
      <protection/>
    </xf>
    <xf numFmtId="0" fontId="15" fillId="0" borderId="66" xfId="58" applyFont="1" applyFill="1" applyBorder="1" applyAlignment="1" applyProtection="1">
      <alignment vertical="center" wrapText="1"/>
      <protection/>
    </xf>
    <xf numFmtId="0" fontId="16" fillId="0" borderId="42" xfId="58" applyFont="1" applyFill="1" applyBorder="1" applyAlignment="1" applyProtection="1">
      <alignment horizontal="left" vertical="center" wrapText="1" indent="1"/>
      <protection/>
    </xf>
    <xf numFmtId="0" fontId="16" fillId="0" borderId="71" xfId="58" applyFont="1" applyFill="1" applyBorder="1" applyAlignment="1" applyProtection="1">
      <alignment horizontal="left" indent="6"/>
      <protection/>
    </xf>
    <xf numFmtId="0" fontId="16" fillId="0" borderId="71" xfId="58" applyFont="1" applyFill="1" applyBorder="1" applyAlignment="1" applyProtection="1">
      <alignment horizontal="left" vertical="center" wrapText="1" indent="6"/>
      <protection/>
    </xf>
    <xf numFmtId="0" fontId="16" fillId="0" borderId="72" xfId="58" applyFont="1" applyFill="1" applyBorder="1" applyAlignment="1" applyProtection="1">
      <alignment horizontal="left" vertical="center" wrapText="1" indent="6"/>
      <protection/>
    </xf>
    <xf numFmtId="0" fontId="20" fillId="0" borderId="75" xfId="0" applyFont="1" applyBorder="1" applyAlignment="1" applyProtection="1" quotePrefix="1">
      <alignment horizontal="left" vertical="center" wrapText="1" indent="6"/>
      <protection/>
    </xf>
    <xf numFmtId="0" fontId="20" fillId="0" borderId="42" xfId="0" applyFont="1" applyBorder="1" applyAlignment="1" applyProtection="1" quotePrefix="1">
      <alignment horizontal="left" vertical="center" wrapText="1" indent="6"/>
      <protection/>
    </xf>
    <xf numFmtId="0" fontId="15" fillId="0" borderId="54" xfId="58" applyFont="1" applyFill="1" applyBorder="1" applyAlignment="1" applyProtection="1">
      <alignment horizontal="left" vertical="center" wrapText="1" indent="1"/>
      <protection/>
    </xf>
    <xf numFmtId="0" fontId="17" fillId="0" borderId="64" xfId="58" applyFont="1" applyFill="1" applyBorder="1" applyAlignment="1" applyProtection="1">
      <alignment horizontal="left" vertical="center" wrapText="1" indent="1"/>
      <protection/>
    </xf>
    <xf numFmtId="0" fontId="20" fillId="0" borderId="70" xfId="0" applyFont="1" applyBorder="1" applyAlignment="1" applyProtection="1">
      <alignment horizontal="left" vertical="center" wrapText="1" indent="1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16" fillId="0" borderId="54" xfId="58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ont="1" applyFill="1" applyAlignment="1" applyProtection="1">
      <alignment horizontal="centerContinuous" vertical="center"/>
      <protection/>
    </xf>
    <xf numFmtId="0" fontId="14" fillId="0" borderId="56" xfId="58" applyFont="1" applyFill="1" applyBorder="1" applyAlignment="1">
      <alignment horizontal="right" vertical="center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13" fillId="0" borderId="0" xfId="0" applyFont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wrapText="1" indent="1"/>
      <protection/>
    </xf>
    <xf numFmtId="164" fontId="23" fillId="0" borderId="35" xfId="58" applyNumberFormat="1" applyFont="1" applyFill="1" applyBorder="1" applyAlignment="1" applyProtection="1">
      <alignment horizontal="left" vertical="center"/>
      <protection/>
    </xf>
    <xf numFmtId="164" fontId="23" fillId="0" borderId="35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6" fillId="0" borderId="78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9" xfId="0" applyFont="1" applyFill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27" fillId="0" borderId="35" xfId="0" applyFont="1" applyBorder="1" applyAlignment="1" applyProtection="1">
      <alignment horizontal="right" vertical="top" wrapText="1"/>
      <protection locked="0"/>
    </xf>
    <xf numFmtId="0" fontId="27" fillId="0" borderId="35" xfId="0" applyFont="1" applyBorder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view="pageLayout" zoomScaleNormal="120" zoomScaleSheetLayoutView="100" workbookViewId="0" topLeftCell="A1">
      <selection activeCell="A1" sqref="A1:E1"/>
    </sheetView>
  </sheetViews>
  <sheetFormatPr defaultColWidth="9.00390625" defaultRowHeight="12.75"/>
  <cols>
    <col min="1" max="1" width="9.50390625" style="378" customWidth="1"/>
    <col min="2" max="2" width="83.125" style="378" customWidth="1"/>
    <col min="3" max="3" width="13.875" style="378" customWidth="1"/>
    <col min="4" max="4" width="15.625" style="378" customWidth="1"/>
    <col min="5" max="5" width="14.875" style="379" customWidth="1"/>
    <col min="6" max="6" width="9.00390625" style="35" customWidth="1"/>
    <col min="7" max="16384" width="9.375" style="35" customWidth="1"/>
  </cols>
  <sheetData>
    <row r="1" spans="1:5" ht="15.75" customHeight="1">
      <c r="A1" s="534" t="s">
        <v>49</v>
      </c>
      <c r="B1" s="534"/>
      <c r="C1" s="534"/>
      <c r="D1" s="534"/>
      <c r="E1" s="534"/>
    </row>
    <row r="2" spans="1:5" ht="15.75" customHeight="1" thickBot="1">
      <c r="A2" s="536" t="s">
        <v>157</v>
      </c>
      <c r="B2" s="536"/>
      <c r="C2" s="451"/>
      <c r="D2" s="451"/>
      <c r="E2" s="235" t="s">
        <v>322</v>
      </c>
    </row>
    <row r="3" spans="1:5" ht="37.5" customHeight="1" thickBot="1">
      <c r="A3" s="26" t="s">
        <v>107</v>
      </c>
      <c r="B3" s="27" t="s">
        <v>51</v>
      </c>
      <c r="C3" s="36" t="s">
        <v>300</v>
      </c>
      <c r="D3" s="36" t="s">
        <v>468</v>
      </c>
      <c r="E3" s="454" t="s">
        <v>466</v>
      </c>
    </row>
    <row r="4" spans="1:5" s="37" customFormat="1" ht="12" customHeight="1" thickBot="1">
      <c r="A4" s="32">
        <v>1</v>
      </c>
      <c r="B4" s="33">
        <v>2</v>
      </c>
      <c r="C4" s="34">
        <v>3</v>
      </c>
      <c r="D4" s="34">
        <v>4</v>
      </c>
      <c r="E4" s="528">
        <v>5</v>
      </c>
    </row>
    <row r="5" spans="1:5" s="1" customFormat="1" ht="12" customHeight="1" thickBot="1">
      <c r="A5" s="23" t="s">
        <v>52</v>
      </c>
      <c r="B5" s="22" t="s">
        <v>170</v>
      </c>
      <c r="C5" s="207">
        <f>+C6+C11+C20</f>
        <v>192686</v>
      </c>
      <c r="D5" s="207">
        <f>+D6+D11+D20</f>
        <v>197588</v>
      </c>
      <c r="E5" s="456">
        <f>E6+E11+E20</f>
        <v>114473</v>
      </c>
    </row>
    <row r="6" spans="1:5" s="1" customFormat="1" ht="12" customHeight="1" thickBot="1">
      <c r="A6" s="21" t="s">
        <v>53</v>
      </c>
      <c r="B6" s="184" t="s">
        <v>391</v>
      </c>
      <c r="C6" s="166">
        <f>+C7+C8+C9+C10</f>
        <v>175823</v>
      </c>
      <c r="D6" s="166">
        <f>D7+D8+D9+D10</f>
        <v>175825</v>
      </c>
      <c r="E6" s="457">
        <f>SUM(E7:E10)</f>
        <v>100771</v>
      </c>
    </row>
    <row r="7" spans="1:5" s="1" customFormat="1" ht="12" customHeight="1">
      <c r="A7" s="14" t="s">
        <v>135</v>
      </c>
      <c r="B7" s="360" t="s">
        <v>92</v>
      </c>
      <c r="C7" s="167">
        <v>175395</v>
      </c>
      <c r="D7" s="167">
        <v>175585</v>
      </c>
      <c r="E7" s="458">
        <v>100728</v>
      </c>
    </row>
    <row r="8" spans="1:5" s="1" customFormat="1" ht="12" customHeight="1">
      <c r="A8" s="14" t="s">
        <v>136</v>
      </c>
      <c r="B8" s="198" t="s">
        <v>108</v>
      </c>
      <c r="C8" s="167">
        <v>0</v>
      </c>
      <c r="D8" s="167">
        <v>0</v>
      </c>
      <c r="E8" s="458"/>
    </row>
    <row r="9" spans="1:5" s="1" customFormat="1" ht="12" customHeight="1">
      <c r="A9" s="14" t="s">
        <v>137</v>
      </c>
      <c r="B9" s="198" t="s">
        <v>171</v>
      </c>
      <c r="C9" s="167">
        <v>428</v>
      </c>
      <c r="D9" s="167">
        <v>240</v>
      </c>
      <c r="E9" s="458">
        <v>40</v>
      </c>
    </row>
    <row r="10" spans="1:5" s="1" customFormat="1" ht="12" customHeight="1" thickBot="1">
      <c r="A10" s="14" t="s">
        <v>138</v>
      </c>
      <c r="B10" s="361" t="s">
        <v>172</v>
      </c>
      <c r="C10" s="167"/>
      <c r="D10" s="167"/>
      <c r="E10" s="459">
        <v>3</v>
      </c>
    </row>
    <row r="11" spans="1:5" s="1" customFormat="1" ht="12" customHeight="1" thickBot="1">
      <c r="A11" s="21" t="s">
        <v>54</v>
      </c>
      <c r="B11" s="22" t="s">
        <v>173</v>
      </c>
      <c r="C11" s="208">
        <f>+C12+C13+C14+C15+C16+C17+C18+C19</f>
        <v>14263</v>
      </c>
      <c r="D11" s="208">
        <f>+D12+D13+D14+D15+D16+D17+D18+D19</f>
        <v>19163</v>
      </c>
      <c r="E11" s="460">
        <f>SUM(E12:E19)</f>
        <v>12429</v>
      </c>
    </row>
    <row r="12" spans="1:5" s="1" customFormat="1" ht="12" customHeight="1">
      <c r="A12" s="18" t="s">
        <v>109</v>
      </c>
      <c r="B12" s="10" t="s">
        <v>178</v>
      </c>
      <c r="C12" s="209"/>
      <c r="D12" s="209"/>
      <c r="E12" s="461"/>
    </row>
    <row r="13" spans="1:5" s="1" customFormat="1" ht="12" customHeight="1">
      <c r="A13" s="14" t="s">
        <v>110</v>
      </c>
      <c r="B13" s="7" t="s">
        <v>179</v>
      </c>
      <c r="C13" s="210"/>
      <c r="D13" s="210"/>
      <c r="E13" s="462"/>
    </row>
    <row r="14" spans="1:5" s="1" customFormat="1" ht="12" customHeight="1">
      <c r="A14" s="14" t="s">
        <v>111</v>
      </c>
      <c r="B14" s="7" t="s">
        <v>180</v>
      </c>
      <c r="C14" s="210">
        <v>2865</v>
      </c>
      <c r="D14" s="210">
        <v>2863</v>
      </c>
      <c r="E14" s="462">
        <v>1118</v>
      </c>
    </row>
    <row r="15" spans="1:5" s="1" customFormat="1" ht="12" customHeight="1">
      <c r="A15" s="14" t="s">
        <v>112</v>
      </c>
      <c r="B15" s="7" t="s">
        <v>181</v>
      </c>
      <c r="C15" s="210">
        <v>3881</v>
      </c>
      <c r="D15" s="210">
        <v>3881</v>
      </c>
      <c r="E15" s="462">
        <v>1904</v>
      </c>
    </row>
    <row r="16" spans="1:5" s="1" customFormat="1" ht="12" customHeight="1">
      <c r="A16" s="13" t="s">
        <v>174</v>
      </c>
      <c r="B16" s="6" t="s">
        <v>182</v>
      </c>
      <c r="C16" s="211"/>
      <c r="D16" s="211"/>
      <c r="E16" s="463"/>
    </row>
    <row r="17" spans="1:5" s="1" customFormat="1" ht="12" customHeight="1">
      <c r="A17" s="14" t="s">
        <v>175</v>
      </c>
      <c r="B17" s="7" t="s">
        <v>261</v>
      </c>
      <c r="C17" s="210">
        <v>1517</v>
      </c>
      <c r="D17" s="210">
        <v>1517</v>
      </c>
      <c r="E17" s="462">
        <v>505</v>
      </c>
    </row>
    <row r="18" spans="1:5" s="1" customFormat="1" ht="12" customHeight="1">
      <c r="A18" s="14" t="s">
        <v>176</v>
      </c>
      <c r="B18" s="7" t="s">
        <v>184</v>
      </c>
      <c r="C18" s="210">
        <v>4000</v>
      </c>
      <c r="D18" s="210">
        <v>8902</v>
      </c>
      <c r="E18" s="462">
        <v>8902</v>
      </c>
    </row>
    <row r="19" spans="1:5" s="1" customFormat="1" ht="12" customHeight="1" thickBot="1">
      <c r="A19" s="15" t="s">
        <v>177</v>
      </c>
      <c r="B19" s="8" t="s">
        <v>185</v>
      </c>
      <c r="C19" s="212">
        <v>2000</v>
      </c>
      <c r="D19" s="212">
        <v>2000</v>
      </c>
      <c r="E19" s="464"/>
    </row>
    <row r="20" spans="1:5" s="1" customFormat="1" ht="12" customHeight="1" thickBot="1">
      <c r="A20" s="21" t="s">
        <v>186</v>
      </c>
      <c r="B20" s="22" t="s">
        <v>262</v>
      </c>
      <c r="C20" s="213">
        <v>2600</v>
      </c>
      <c r="D20" s="213">
        <v>2600</v>
      </c>
      <c r="E20" s="465">
        <v>1273</v>
      </c>
    </row>
    <row r="21" spans="1:5" s="1" customFormat="1" ht="12" customHeight="1" thickBot="1">
      <c r="A21" s="21" t="s">
        <v>56</v>
      </c>
      <c r="B21" s="22" t="s">
        <v>188</v>
      </c>
      <c r="C21" s="208">
        <f>+C22+C23+C24+C25+C26+C27+C28+C29</f>
        <v>33256</v>
      </c>
      <c r="D21" s="208">
        <f>+D22+D23+D24+D25+D26+D27+D28+D29</f>
        <v>35029</v>
      </c>
      <c r="E21" s="460">
        <v>17928</v>
      </c>
    </row>
    <row r="22" spans="1:5" s="1" customFormat="1" ht="12" customHeight="1">
      <c r="A22" s="16" t="s">
        <v>113</v>
      </c>
      <c r="B22" s="9" t="s">
        <v>194</v>
      </c>
      <c r="C22" s="214">
        <v>4723</v>
      </c>
      <c r="D22" s="214">
        <v>4723</v>
      </c>
      <c r="E22" s="466">
        <v>2362</v>
      </c>
    </row>
    <row r="23" spans="1:5" s="1" customFormat="1" ht="12" customHeight="1">
      <c r="A23" s="14" t="s">
        <v>114</v>
      </c>
      <c r="B23" s="7" t="s">
        <v>195</v>
      </c>
      <c r="C23" s="210">
        <v>28533</v>
      </c>
      <c r="D23" s="210">
        <v>30306</v>
      </c>
      <c r="E23" s="462">
        <v>15566</v>
      </c>
    </row>
    <row r="24" spans="1:5" s="1" customFormat="1" ht="12" customHeight="1">
      <c r="A24" s="14" t="s">
        <v>115</v>
      </c>
      <c r="B24" s="7" t="s">
        <v>196</v>
      </c>
      <c r="C24" s="210"/>
      <c r="D24" s="210"/>
      <c r="E24" s="462"/>
    </row>
    <row r="25" spans="1:5" s="1" customFormat="1" ht="12" customHeight="1">
      <c r="A25" s="17" t="s">
        <v>189</v>
      </c>
      <c r="B25" s="7" t="s">
        <v>118</v>
      </c>
      <c r="C25" s="215"/>
      <c r="D25" s="215"/>
      <c r="E25" s="467"/>
    </row>
    <row r="26" spans="1:5" s="1" customFormat="1" ht="12" customHeight="1">
      <c r="A26" s="17" t="s">
        <v>190</v>
      </c>
      <c r="B26" s="7" t="s">
        <v>197</v>
      </c>
      <c r="C26" s="215"/>
      <c r="D26" s="215"/>
      <c r="E26" s="467"/>
    </row>
    <row r="27" spans="1:5" s="1" customFormat="1" ht="12" customHeight="1">
      <c r="A27" s="14" t="s">
        <v>191</v>
      </c>
      <c r="B27" s="7" t="s">
        <v>198</v>
      </c>
      <c r="C27" s="210"/>
      <c r="D27" s="210"/>
      <c r="E27" s="462"/>
    </row>
    <row r="28" spans="1:5" s="1" customFormat="1" ht="12" customHeight="1">
      <c r="A28" s="14" t="s">
        <v>192</v>
      </c>
      <c r="B28" s="7" t="s">
        <v>263</v>
      </c>
      <c r="C28" s="216"/>
      <c r="D28" s="216"/>
      <c r="E28" s="462"/>
    </row>
    <row r="29" spans="1:5" s="1" customFormat="1" ht="12" customHeight="1" thickBot="1">
      <c r="A29" s="14" t="s">
        <v>193</v>
      </c>
      <c r="B29" s="12" t="s">
        <v>200</v>
      </c>
      <c r="C29" s="410"/>
      <c r="D29" s="410"/>
      <c r="E29" s="467"/>
    </row>
    <row r="30" spans="1:5" s="1" customFormat="1" ht="12" customHeight="1" thickBot="1">
      <c r="A30" s="177" t="s">
        <v>57</v>
      </c>
      <c r="B30" s="22" t="s">
        <v>392</v>
      </c>
      <c r="C30" s="497">
        <f>+C31+C37</f>
        <v>3763</v>
      </c>
      <c r="D30" s="497">
        <f>D31+D37</f>
        <v>12163</v>
      </c>
      <c r="E30" s="498">
        <f>E31+E37</f>
        <v>12163</v>
      </c>
    </row>
    <row r="31" spans="1:5" s="1" customFormat="1" ht="12" customHeight="1">
      <c r="A31" s="178" t="s">
        <v>116</v>
      </c>
      <c r="B31" s="362" t="s">
        <v>393</v>
      </c>
      <c r="C31" s="499">
        <f>+C32+C33+C34+C35+C36</f>
        <v>3763</v>
      </c>
      <c r="D31" s="499">
        <v>4539</v>
      </c>
      <c r="E31" s="186">
        <v>4539</v>
      </c>
    </row>
    <row r="32" spans="1:5" s="1" customFormat="1" ht="12" customHeight="1">
      <c r="A32" s="179" t="s">
        <v>119</v>
      </c>
      <c r="B32" s="185" t="s">
        <v>264</v>
      </c>
      <c r="C32" s="500">
        <v>3763</v>
      </c>
      <c r="D32" s="500">
        <v>4539</v>
      </c>
      <c r="E32" s="185">
        <v>2006</v>
      </c>
    </row>
    <row r="33" spans="1:5" s="1" customFormat="1" ht="12" customHeight="1">
      <c r="A33" s="179" t="s">
        <v>120</v>
      </c>
      <c r="B33" s="185" t="s">
        <v>265</v>
      </c>
      <c r="C33" s="500"/>
      <c r="D33" s="500"/>
      <c r="E33" s="185">
        <v>200</v>
      </c>
    </row>
    <row r="34" spans="1:5" s="1" customFormat="1" ht="12" customHeight="1">
      <c r="A34" s="179" t="s">
        <v>121</v>
      </c>
      <c r="B34" s="185" t="s">
        <v>266</v>
      </c>
      <c r="C34" s="500"/>
      <c r="D34" s="500"/>
      <c r="E34" s="185">
        <v>0</v>
      </c>
    </row>
    <row r="35" spans="1:5" s="1" customFormat="1" ht="12" customHeight="1">
      <c r="A35" s="179" t="s">
        <v>122</v>
      </c>
      <c r="B35" s="185" t="s">
        <v>267</v>
      </c>
      <c r="C35" s="500"/>
      <c r="D35" s="500"/>
      <c r="E35" s="185">
        <v>1876</v>
      </c>
    </row>
    <row r="36" spans="1:5" s="1" customFormat="1" ht="12" customHeight="1">
      <c r="A36" s="179" t="s">
        <v>201</v>
      </c>
      <c r="B36" s="185" t="s">
        <v>394</v>
      </c>
      <c r="C36" s="500"/>
      <c r="D36" s="500"/>
      <c r="E36" s="185">
        <v>457</v>
      </c>
    </row>
    <row r="37" spans="1:5" s="1" customFormat="1" ht="12" customHeight="1">
      <c r="A37" s="179" t="s">
        <v>117</v>
      </c>
      <c r="B37" s="186" t="s">
        <v>395</v>
      </c>
      <c r="C37" s="499">
        <f>+C38+C39+C40+C41+C42</f>
        <v>0</v>
      </c>
      <c r="D37" s="499">
        <f>+D38+D39+D40+D41+D42</f>
        <v>7624</v>
      </c>
      <c r="E37" s="186">
        <v>7624</v>
      </c>
    </row>
    <row r="38" spans="1:5" s="1" customFormat="1" ht="12" customHeight="1">
      <c r="A38" s="179" t="s">
        <v>125</v>
      </c>
      <c r="B38" s="185" t="s">
        <v>264</v>
      </c>
      <c r="C38" s="500"/>
      <c r="D38" s="500"/>
      <c r="E38" s="185"/>
    </row>
    <row r="39" spans="1:5" s="1" customFormat="1" ht="12" customHeight="1">
      <c r="A39" s="179" t="s">
        <v>126</v>
      </c>
      <c r="B39" s="185" t="s">
        <v>265</v>
      </c>
      <c r="C39" s="500"/>
      <c r="D39" s="500"/>
      <c r="E39" s="185"/>
    </row>
    <row r="40" spans="1:5" s="1" customFormat="1" ht="12" customHeight="1">
      <c r="A40" s="179" t="s">
        <v>127</v>
      </c>
      <c r="B40" s="185" t="s">
        <v>266</v>
      </c>
      <c r="C40" s="500"/>
      <c r="D40" s="500"/>
      <c r="E40" s="185"/>
    </row>
    <row r="41" spans="1:5" s="1" customFormat="1" ht="12" customHeight="1">
      <c r="A41" s="179" t="s">
        <v>128</v>
      </c>
      <c r="B41" s="187" t="s">
        <v>467</v>
      </c>
      <c r="C41" s="500"/>
      <c r="D41" s="500">
        <v>7624</v>
      </c>
      <c r="E41" s="187">
        <v>7624</v>
      </c>
    </row>
    <row r="42" spans="1:5" s="1" customFormat="1" ht="12" customHeight="1" thickBot="1">
      <c r="A42" s="180" t="s">
        <v>202</v>
      </c>
      <c r="B42" s="188" t="s">
        <v>396</v>
      </c>
      <c r="C42" s="500"/>
      <c r="D42" s="500"/>
      <c r="E42" s="187"/>
    </row>
    <row r="43" spans="1:5" s="1" customFormat="1" ht="12" customHeight="1" thickBot="1">
      <c r="A43" s="21" t="s">
        <v>203</v>
      </c>
      <c r="B43" s="363" t="s">
        <v>268</v>
      </c>
      <c r="C43" s="494">
        <f>+C44+C45</f>
        <v>2390</v>
      </c>
      <c r="D43" s="494">
        <f>+D44+D45</f>
        <v>2390</v>
      </c>
      <c r="E43" s="496">
        <v>596</v>
      </c>
    </row>
    <row r="44" spans="1:5" s="1" customFormat="1" ht="12" customHeight="1">
      <c r="A44" s="16" t="s">
        <v>123</v>
      </c>
      <c r="B44" s="198" t="s">
        <v>269</v>
      </c>
      <c r="C44" s="169"/>
      <c r="D44" s="169"/>
      <c r="E44" s="458"/>
    </row>
    <row r="45" spans="1:5" s="1" customFormat="1" ht="12" customHeight="1" thickBot="1">
      <c r="A45" s="13" t="s">
        <v>124</v>
      </c>
      <c r="B45" s="193" t="s">
        <v>273</v>
      </c>
      <c r="C45" s="480">
        <v>2390</v>
      </c>
      <c r="D45" s="480">
        <v>2390</v>
      </c>
      <c r="E45" s="200">
        <v>596</v>
      </c>
    </row>
    <row r="46" spans="1:5" s="1" customFormat="1" ht="12" customHeight="1" thickBot="1">
      <c r="A46" s="21" t="s">
        <v>59</v>
      </c>
      <c r="B46" s="363" t="s">
        <v>272</v>
      </c>
      <c r="C46" s="166">
        <f>+C47+C48+C49</f>
        <v>0</v>
      </c>
      <c r="D46" s="166">
        <f>+D47+D48+D49</f>
        <v>0</v>
      </c>
      <c r="E46" s="479"/>
    </row>
    <row r="47" spans="1:5" s="1" customFormat="1" ht="12" customHeight="1">
      <c r="A47" s="16" t="s">
        <v>206</v>
      </c>
      <c r="B47" s="198" t="s">
        <v>204</v>
      </c>
      <c r="C47" s="176"/>
      <c r="D47" s="176"/>
      <c r="E47" s="458"/>
    </row>
    <row r="48" spans="1:5" s="1" customFormat="1" ht="12" customHeight="1">
      <c r="A48" s="14" t="s">
        <v>207</v>
      </c>
      <c r="B48" s="185" t="s">
        <v>205</v>
      </c>
      <c r="C48" s="216"/>
      <c r="D48" s="216"/>
      <c r="E48" s="468"/>
    </row>
    <row r="49" spans="1:5" s="1" customFormat="1" ht="12" customHeight="1" thickBot="1">
      <c r="A49" s="13" t="s">
        <v>326</v>
      </c>
      <c r="B49" s="193" t="s">
        <v>270</v>
      </c>
      <c r="C49" s="173"/>
      <c r="D49" s="173"/>
      <c r="E49" s="459"/>
    </row>
    <row r="50" spans="1:7" s="1" customFormat="1" ht="17.25" customHeight="1" thickBot="1">
      <c r="A50" s="21" t="s">
        <v>208</v>
      </c>
      <c r="B50" s="364" t="s">
        <v>271</v>
      </c>
      <c r="C50" s="217"/>
      <c r="D50" s="217"/>
      <c r="E50" s="479"/>
      <c r="G50" s="38"/>
    </row>
    <row r="51" spans="1:5" s="1" customFormat="1" ht="12" customHeight="1" thickBot="1">
      <c r="A51" s="21" t="s">
        <v>61</v>
      </c>
      <c r="B51" s="25" t="s">
        <v>209</v>
      </c>
      <c r="C51" s="218">
        <f>+C6+C11+C20+C21+C30+C43+C46+C50</f>
        <v>232095</v>
      </c>
      <c r="D51" s="218">
        <f>D6+D11+D20+D21+D30+D43+D46+D50</f>
        <v>247170</v>
      </c>
      <c r="E51" s="469">
        <f>E6+E11+E20+E21+E30+E43+E46+E50</f>
        <v>145160</v>
      </c>
    </row>
    <row r="52" spans="1:5" s="1" customFormat="1" ht="12" customHeight="1" thickBot="1">
      <c r="A52" s="189">
        <v>11</v>
      </c>
      <c r="B52" s="407" t="s">
        <v>422</v>
      </c>
      <c r="C52" s="219">
        <v>19515</v>
      </c>
      <c r="D52" s="219">
        <v>19512</v>
      </c>
      <c r="E52" s="481"/>
    </row>
    <row r="53" spans="1:5" s="1" customFormat="1" ht="12" customHeight="1">
      <c r="A53" s="408" t="s">
        <v>423</v>
      </c>
      <c r="B53" s="186" t="s">
        <v>424</v>
      </c>
      <c r="C53" s="220">
        <v>19515</v>
      </c>
      <c r="D53" s="220">
        <v>19512</v>
      </c>
      <c r="E53" s="470"/>
    </row>
    <row r="54" spans="1:5" s="1" customFormat="1" ht="12" customHeight="1" thickBot="1">
      <c r="A54" s="190" t="s">
        <v>426</v>
      </c>
      <c r="B54" s="185" t="s">
        <v>425</v>
      </c>
      <c r="C54" s="410"/>
      <c r="D54" s="410"/>
      <c r="E54" s="471"/>
    </row>
    <row r="55" spans="1:5" s="1" customFormat="1" ht="12" customHeight="1" thickBot="1">
      <c r="A55" s="189">
        <v>12</v>
      </c>
      <c r="B55" s="409" t="s">
        <v>492</v>
      </c>
      <c r="C55" s="412">
        <f>SUM(C56:C60)</f>
        <v>25788</v>
      </c>
      <c r="D55" s="412">
        <f>SUM(D56:D60)</f>
        <v>25788</v>
      </c>
      <c r="E55" s="457">
        <v>12960</v>
      </c>
    </row>
    <row r="56" spans="1:5" s="1" customFormat="1" ht="12" customHeight="1">
      <c r="A56" s="365" t="s">
        <v>427</v>
      </c>
      <c r="B56" s="362" t="s">
        <v>356</v>
      </c>
      <c r="C56" s="411">
        <v>25788</v>
      </c>
      <c r="D56" s="411">
        <v>25788</v>
      </c>
      <c r="E56" s="470">
        <v>12960</v>
      </c>
    </row>
    <row r="57" spans="1:5" s="1" customFormat="1" ht="12" customHeight="1">
      <c r="A57" s="190" t="s">
        <v>429</v>
      </c>
      <c r="B57" s="185" t="s">
        <v>277</v>
      </c>
      <c r="C57" s="216"/>
      <c r="D57" s="216"/>
      <c r="E57" s="468"/>
    </row>
    <row r="58" spans="1:5" s="1" customFormat="1" ht="12" customHeight="1">
      <c r="A58" s="190" t="s">
        <v>428</v>
      </c>
      <c r="B58" s="185" t="s">
        <v>278</v>
      </c>
      <c r="C58" s="216"/>
      <c r="D58" s="216"/>
      <c r="E58" s="468"/>
    </row>
    <row r="59" spans="1:5" s="1" customFormat="1" ht="12" customHeight="1">
      <c r="A59" s="190" t="s">
        <v>430</v>
      </c>
      <c r="B59" s="185" t="s">
        <v>279</v>
      </c>
      <c r="C59" s="216"/>
      <c r="D59" s="216"/>
      <c r="E59" s="468"/>
    </row>
    <row r="60" spans="1:5" s="1" customFormat="1" ht="12" customHeight="1">
      <c r="A60" s="190" t="s">
        <v>431</v>
      </c>
      <c r="B60" s="185" t="s">
        <v>280</v>
      </c>
      <c r="C60" s="216"/>
      <c r="D60" s="216"/>
      <c r="E60" s="468"/>
    </row>
    <row r="61" spans="1:5" s="1" customFormat="1" ht="12" customHeight="1">
      <c r="A61" s="191" t="s">
        <v>432</v>
      </c>
      <c r="B61" s="186" t="s">
        <v>355</v>
      </c>
      <c r="C61" s="221">
        <f>+C62+C63+C64+C65+C66</f>
        <v>0</v>
      </c>
      <c r="D61" s="221">
        <f>+D62+D63+D64+D65+D66</f>
        <v>0</v>
      </c>
      <c r="E61" s="472"/>
    </row>
    <row r="62" spans="1:5" s="1" customFormat="1" ht="12" customHeight="1">
      <c r="A62" s="190" t="s">
        <v>433</v>
      </c>
      <c r="B62" s="185" t="s">
        <v>282</v>
      </c>
      <c r="C62" s="216"/>
      <c r="D62" s="216"/>
      <c r="E62" s="468"/>
    </row>
    <row r="63" spans="1:5" s="1" customFormat="1" ht="12" customHeight="1">
      <c r="A63" s="190" t="s">
        <v>434</v>
      </c>
      <c r="B63" s="185" t="s">
        <v>283</v>
      </c>
      <c r="C63" s="216"/>
      <c r="D63" s="216"/>
      <c r="E63" s="468"/>
    </row>
    <row r="64" spans="1:5" s="1" customFormat="1" ht="12" customHeight="1">
      <c r="A64" s="190" t="s">
        <v>435</v>
      </c>
      <c r="B64" s="185" t="s">
        <v>284</v>
      </c>
      <c r="C64" s="216"/>
      <c r="D64" s="216"/>
      <c r="E64" s="468"/>
    </row>
    <row r="65" spans="1:5" s="1" customFormat="1" ht="12" customHeight="1">
      <c r="A65" s="190" t="s">
        <v>436</v>
      </c>
      <c r="B65" s="185" t="s">
        <v>285</v>
      </c>
      <c r="C65" s="216"/>
      <c r="D65" s="216"/>
      <c r="E65" s="468"/>
    </row>
    <row r="66" spans="1:5" s="1" customFormat="1" ht="12" customHeight="1" thickBot="1">
      <c r="A66" s="192" t="s">
        <v>437</v>
      </c>
      <c r="B66" s="193" t="s">
        <v>286</v>
      </c>
      <c r="C66" s="222"/>
      <c r="D66" s="222"/>
      <c r="E66" s="473"/>
    </row>
    <row r="67" spans="1:5" s="1" customFormat="1" ht="12" customHeight="1" thickBot="1">
      <c r="A67" s="194" t="s">
        <v>64</v>
      </c>
      <c r="B67" s="366" t="s">
        <v>353</v>
      </c>
      <c r="C67" s="219">
        <f>+C51+C52+C55</f>
        <v>277398</v>
      </c>
      <c r="D67" s="219">
        <f>+D51+D52</f>
        <v>266682</v>
      </c>
      <c r="E67" s="486">
        <f>E51+E52</f>
        <v>145160</v>
      </c>
    </row>
    <row r="68" spans="1:5" s="1" customFormat="1" ht="13.5" customHeight="1" thickBot="1">
      <c r="A68" s="195" t="s">
        <v>65</v>
      </c>
      <c r="B68" s="367" t="s">
        <v>493</v>
      </c>
      <c r="C68" s="230"/>
      <c r="D68" s="230"/>
      <c r="E68" s="453">
        <v>516</v>
      </c>
    </row>
    <row r="69" spans="1:5" s="1" customFormat="1" ht="12" customHeight="1" thickBot="1">
      <c r="A69" s="194" t="s">
        <v>66</v>
      </c>
      <c r="B69" s="366" t="s">
        <v>354</v>
      </c>
      <c r="C69" s="231">
        <f>+C67+C68</f>
        <v>277398</v>
      </c>
      <c r="D69" s="231">
        <f>D55+D67+D68</f>
        <v>292470</v>
      </c>
      <c r="E69" s="485">
        <f>E55+E67+E68</f>
        <v>158636</v>
      </c>
    </row>
    <row r="70" spans="1:5" s="1" customFormat="1" ht="83.25" customHeight="1">
      <c r="A70" s="4"/>
      <c r="B70" s="5"/>
      <c r="C70" s="5"/>
      <c r="D70" s="5"/>
      <c r="E70" s="223"/>
    </row>
    <row r="71" spans="1:5" ht="16.5" customHeight="1">
      <c r="A71" s="534" t="s">
        <v>81</v>
      </c>
      <c r="B71" s="534"/>
      <c r="C71" s="534"/>
      <c r="D71" s="534"/>
      <c r="E71" s="534"/>
    </row>
    <row r="72" spans="1:5" s="236" customFormat="1" ht="16.5" customHeight="1" thickBot="1">
      <c r="A72" s="537" t="s">
        <v>158</v>
      </c>
      <c r="B72" s="537"/>
      <c r="C72" s="452"/>
      <c r="D72" s="452"/>
      <c r="E72" s="84" t="s">
        <v>322</v>
      </c>
    </row>
    <row r="73" spans="1:5" ht="37.5" customHeight="1" thickBot="1">
      <c r="A73" s="26" t="s">
        <v>50</v>
      </c>
      <c r="B73" s="27" t="s">
        <v>82</v>
      </c>
      <c r="C73" s="36" t="s">
        <v>300</v>
      </c>
      <c r="D73" s="454"/>
      <c r="E73" s="482"/>
    </row>
    <row r="74" spans="1:5" s="37" customFormat="1" ht="12" customHeight="1" thickBot="1">
      <c r="A74" s="32">
        <v>1</v>
      </c>
      <c r="B74" s="33">
        <v>2</v>
      </c>
      <c r="C74" s="34">
        <v>3</v>
      </c>
      <c r="D74" s="455">
        <v>4</v>
      </c>
      <c r="E74" s="487">
        <v>5</v>
      </c>
    </row>
    <row r="75" spans="1:5" ht="12" customHeight="1" thickBot="1">
      <c r="A75" s="23" t="s">
        <v>52</v>
      </c>
      <c r="B75" s="31" t="s">
        <v>210</v>
      </c>
      <c r="C75" s="207">
        <f>+C76+C77+C78+C79+C80</f>
        <v>167950</v>
      </c>
      <c r="D75" s="207">
        <f>+D76+D77+D78+D79+D80</f>
        <v>168942</v>
      </c>
      <c r="E75" s="207">
        <f>+E76+E77+E78+E79+E80</f>
        <v>75882</v>
      </c>
    </row>
    <row r="76" spans="1:5" ht="12" customHeight="1">
      <c r="A76" s="18" t="s">
        <v>129</v>
      </c>
      <c r="B76" s="10" t="s">
        <v>83</v>
      </c>
      <c r="C76" s="209">
        <v>43630</v>
      </c>
      <c r="D76" s="209">
        <v>44132</v>
      </c>
      <c r="E76" s="209">
        <v>20974</v>
      </c>
    </row>
    <row r="77" spans="1:5" ht="12" customHeight="1">
      <c r="A77" s="14" t="s">
        <v>130</v>
      </c>
      <c r="B77" s="7" t="s">
        <v>211</v>
      </c>
      <c r="C77" s="210">
        <v>10561</v>
      </c>
      <c r="D77" s="210">
        <v>10561</v>
      </c>
      <c r="E77" s="210">
        <v>5044</v>
      </c>
    </row>
    <row r="78" spans="1:5" ht="12" customHeight="1">
      <c r="A78" s="14" t="s">
        <v>131</v>
      </c>
      <c r="B78" s="7" t="s">
        <v>150</v>
      </c>
      <c r="C78" s="215">
        <v>48467</v>
      </c>
      <c r="D78" s="215">
        <v>48957</v>
      </c>
      <c r="E78" s="215">
        <v>23922</v>
      </c>
    </row>
    <row r="79" spans="1:5" ht="12" customHeight="1">
      <c r="A79" s="14" t="s">
        <v>132</v>
      </c>
      <c r="B79" s="11" t="s">
        <v>212</v>
      </c>
      <c r="C79" s="215"/>
      <c r="D79" s="215"/>
      <c r="E79" s="215"/>
    </row>
    <row r="80" spans="1:5" ht="12" customHeight="1">
      <c r="A80" s="14" t="s">
        <v>140</v>
      </c>
      <c r="B80" s="20" t="s">
        <v>213</v>
      </c>
      <c r="C80" s="215">
        <v>65292</v>
      </c>
      <c r="D80" s="215">
        <v>65292</v>
      </c>
      <c r="E80" s="215">
        <v>25942</v>
      </c>
    </row>
    <row r="81" spans="1:5" ht="12" customHeight="1">
      <c r="A81" s="14" t="s">
        <v>133</v>
      </c>
      <c r="B81" s="7" t="s">
        <v>235</v>
      </c>
      <c r="C81" s="215"/>
      <c r="D81" s="215"/>
      <c r="E81" s="215"/>
    </row>
    <row r="82" spans="1:5" ht="12" customHeight="1">
      <c r="A82" s="14" t="s">
        <v>134</v>
      </c>
      <c r="B82" s="87" t="s">
        <v>236</v>
      </c>
      <c r="C82" s="215">
        <v>6717</v>
      </c>
      <c r="D82" s="215">
        <v>6717</v>
      </c>
      <c r="E82" s="215">
        <v>2175</v>
      </c>
    </row>
    <row r="83" spans="1:5" ht="12" customHeight="1">
      <c r="A83" s="14" t="s">
        <v>141</v>
      </c>
      <c r="B83" s="87" t="s">
        <v>301</v>
      </c>
      <c r="C83" s="215"/>
      <c r="D83" s="215"/>
      <c r="E83" s="215"/>
    </row>
    <row r="84" spans="1:5" ht="12" customHeight="1">
      <c r="A84" s="14" t="s">
        <v>142</v>
      </c>
      <c r="B84" s="88" t="s">
        <v>237</v>
      </c>
      <c r="C84" s="215">
        <v>58575</v>
      </c>
      <c r="D84" s="215">
        <v>58575</v>
      </c>
      <c r="E84" s="215">
        <v>23767</v>
      </c>
    </row>
    <row r="85" spans="1:5" ht="12" customHeight="1">
      <c r="A85" s="13" t="s">
        <v>143</v>
      </c>
      <c r="B85" s="89" t="s">
        <v>238</v>
      </c>
      <c r="C85" s="215"/>
      <c r="D85" s="215"/>
      <c r="E85" s="215"/>
    </row>
    <row r="86" spans="1:5" ht="12" customHeight="1">
      <c r="A86" s="14" t="s">
        <v>144</v>
      </c>
      <c r="B86" s="89" t="s">
        <v>239</v>
      </c>
      <c r="C86" s="215"/>
      <c r="D86" s="215"/>
      <c r="E86" s="215"/>
    </row>
    <row r="87" spans="1:5" ht="12" customHeight="1" thickBot="1">
      <c r="A87" s="19" t="s">
        <v>146</v>
      </c>
      <c r="B87" s="90" t="s">
        <v>240</v>
      </c>
      <c r="C87" s="224"/>
      <c r="D87" s="224"/>
      <c r="E87" s="224"/>
    </row>
    <row r="88" spans="1:5" ht="12" customHeight="1" thickBot="1">
      <c r="A88" s="21" t="s">
        <v>53</v>
      </c>
      <c r="B88" s="30" t="s">
        <v>327</v>
      </c>
      <c r="C88" s="208">
        <f>+C89+C90+C91</f>
        <v>66415</v>
      </c>
      <c r="D88" s="208">
        <f>+D89+D90+D91</f>
        <v>66415</v>
      </c>
      <c r="E88" s="208">
        <f>+E89+E90+E91</f>
        <v>26381</v>
      </c>
    </row>
    <row r="89" spans="1:5" ht="12" customHeight="1">
      <c r="A89" s="16" t="s">
        <v>135</v>
      </c>
      <c r="B89" s="7" t="s">
        <v>302</v>
      </c>
      <c r="C89" s="214">
        <v>51268</v>
      </c>
      <c r="D89" s="214">
        <v>51268</v>
      </c>
      <c r="E89" s="214">
        <v>23306</v>
      </c>
    </row>
    <row r="90" spans="1:5" ht="12" customHeight="1">
      <c r="A90" s="16" t="s">
        <v>136</v>
      </c>
      <c r="B90" s="12" t="s">
        <v>215</v>
      </c>
      <c r="C90" s="210">
        <v>9347</v>
      </c>
      <c r="D90" s="210">
        <v>9347</v>
      </c>
      <c r="E90" s="210">
        <v>0</v>
      </c>
    </row>
    <row r="91" spans="1:5" ht="12" customHeight="1">
      <c r="A91" s="16" t="s">
        <v>137</v>
      </c>
      <c r="B91" s="185" t="s">
        <v>328</v>
      </c>
      <c r="C91" s="167">
        <v>5800</v>
      </c>
      <c r="D91" s="167">
        <v>5800</v>
      </c>
      <c r="E91" s="167">
        <v>3075</v>
      </c>
    </row>
    <row r="92" spans="1:5" ht="12" customHeight="1">
      <c r="A92" s="16" t="s">
        <v>138</v>
      </c>
      <c r="B92" s="185" t="s">
        <v>397</v>
      </c>
      <c r="C92" s="167"/>
      <c r="D92" s="167"/>
      <c r="E92" s="167"/>
    </row>
    <row r="93" spans="1:5" ht="12" customHeight="1">
      <c r="A93" s="16" t="s">
        <v>139</v>
      </c>
      <c r="B93" s="185" t="s">
        <v>329</v>
      </c>
      <c r="C93" s="167">
        <v>5800</v>
      </c>
      <c r="D93" s="167">
        <v>5800</v>
      </c>
      <c r="E93" s="167">
        <v>3075</v>
      </c>
    </row>
    <row r="94" spans="1:5" ht="15.75">
      <c r="A94" s="16" t="s">
        <v>145</v>
      </c>
      <c r="B94" s="185" t="s">
        <v>330</v>
      </c>
      <c r="C94" s="167"/>
      <c r="D94" s="167"/>
      <c r="E94" s="167"/>
    </row>
    <row r="95" spans="1:5" ht="12" customHeight="1">
      <c r="A95" s="16" t="s">
        <v>147</v>
      </c>
      <c r="B95" s="368" t="s">
        <v>306</v>
      </c>
      <c r="C95" s="167"/>
      <c r="D95" s="167"/>
      <c r="E95" s="167"/>
    </row>
    <row r="96" spans="1:5" ht="12" customHeight="1">
      <c r="A96" s="16" t="s">
        <v>216</v>
      </c>
      <c r="B96" s="368" t="s">
        <v>307</v>
      </c>
      <c r="C96" s="167"/>
      <c r="D96" s="167"/>
      <c r="E96" s="167"/>
    </row>
    <row r="97" spans="1:5" ht="12" customHeight="1">
      <c r="A97" s="16" t="s">
        <v>217</v>
      </c>
      <c r="B97" s="368" t="s">
        <v>305</v>
      </c>
      <c r="C97" s="167"/>
      <c r="D97" s="167"/>
      <c r="E97" s="167"/>
    </row>
    <row r="98" spans="1:5" ht="24" customHeight="1" thickBot="1">
      <c r="A98" s="13" t="s">
        <v>218</v>
      </c>
      <c r="B98" s="369" t="s">
        <v>304</v>
      </c>
      <c r="C98" s="170"/>
      <c r="D98" s="170"/>
      <c r="E98" s="170"/>
    </row>
    <row r="99" spans="1:5" ht="12" customHeight="1" thickBot="1">
      <c r="A99" s="21" t="s">
        <v>54</v>
      </c>
      <c r="B99" s="80" t="s">
        <v>331</v>
      </c>
      <c r="C99" s="208">
        <v>17245</v>
      </c>
      <c r="D99" s="208">
        <v>31325</v>
      </c>
      <c r="E99" s="208">
        <v>0</v>
      </c>
    </row>
    <row r="100" spans="1:5" ht="12" customHeight="1">
      <c r="A100" s="16" t="s">
        <v>109</v>
      </c>
      <c r="B100" s="9" t="s">
        <v>96</v>
      </c>
      <c r="C100" s="214">
        <v>17245</v>
      </c>
      <c r="D100" s="214">
        <v>31325</v>
      </c>
      <c r="E100" s="214">
        <v>0</v>
      </c>
    </row>
    <row r="101" spans="1:5" ht="12" customHeight="1" thickBot="1">
      <c r="A101" s="17" t="s">
        <v>110</v>
      </c>
      <c r="B101" s="12" t="s">
        <v>97</v>
      </c>
      <c r="C101" s="215"/>
      <c r="D101" s="215"/>
      <c r="E101" s="215"/>
    </row>
    <row r="102" spans="1:5" s="183" customFormat="1" ht="12" customHeight="1" thickBot="1">
      <c r="A102" s="189" t="s">
        <v>55</v>
      </c>
      <c r="B102" s="184" t="s">
        <v>308</v>
      </c>
      <c r="C102" s="380"/>
      <c r="D102" s="380"/>
      <c r="E102" s="380"/>
    </row>
    <row r="103" spans="1:5" ht="12" customHeight="1" thickBot="1">
      <c r="A103" s="181" t="s">
        <v>56</v>
      </c>
      <c r="B103" s="182" t="s">
        <v>162</v>
      </c>
      <c r="C103" s="207">
        <f>+C75+C88+C99+C102</f>
        <v>251610</v>
      </c>
      <c r="D103" s="207">
        <f>+D75+D88+D99+D102</f>
        <v>266682</v>
      </c>
      <c r="E103" s="207">
        <f>+E75+E88+E99+E102</f>
        <v>102263</v>
      </c>
    </row>
    <row r="104" spans="1:5" ht="12" customHeight="1" thickBot="1">
      <c r="A104" s="189" t="s">
        <v>57</v>
      </c>
      <c r="B104" s="184" t="s">
        <v>398</v>
      </c>
      <c r="C104" s="208">
        <f>+C105+C114</f>
        <v>25788</v>
      </c>
      <c r="D104" s="208">
        <f>+D105+D114</f>
        <v>25788</v>
      </c>
      <c r="E104" s="208">
        <f>+E105+E114</f>
        <v>40960</v>
      </c>
    </row>
    <row r="105" spans="1:5" ht="12" customHeight="1" thickBot="1">
      <c r="A105" s="205" t="s">
        <v>116</v>
      </c>
      <c r="B105" s="370" t="s">
        <v>399</v>
      </c>
      <c r="C105" s="399">
        <v>25788</v>
      </c>
      <c r="D105" s="399">
        <v>25788</v>
      </c>
      <c r="E105" s="399">
        <v>12960</v>
      </c>
    </row>
    <row r="106" spans="1:5" ht="12" customHeight="1">
      <c r="A106" s="197" t="s">
        <v>119</v>
      </c>
      <c r="B106" s="198" t="s">
        <v>309</v>
      </c>
      <c r="C106" s="232"/>
      <c r="D106" s="232"/>
      <c r="E106" s="232"/>
    </row>
    <row r="107" spans="1:5" ht="12" customHeight="1">
      <c r="A107" s="190" t="s">
        <v>120</v>
      </c>
      <c r="B107" s="185" t="s">
        <v>310</v>
      </c>
      <c r="C107" s="233"/>
      <c r="D107" s="233"/>
      <c r="E107" s="233"/>
    </row>
    <row r="108" spans="1:5" ht="12" customHeight="1">
      <c r="A108" s="190" t="s">
        <v>121</v>
      </c>
      <c r="B108" s="185" t="s">
        <v>311</v>
      </c>
      <c r="C108" s="233"/>
      <c r="D108" s="233"/>
      <c r="E108" s="233"/>
    </row>
    <row r="109" spans="1:5" ht="12" customHeight="1">
      <c r="A109" s="190" t="s">
        <v>122</v>
      </c>
      <c r="B109" s="185" t="s">
        <v>312</v>
      </c>
      <c r="C109" s="233"/>
      <c r="D109" s="233"/>
      <c r="E109" s="233"/>
    </row>
    <row r="110" spans="1:5" ht="12" customHeight="1">
      <c r="A110" s="190" t="s">
        <v>201</v>
      </c>
      <c r="B110" s="185" t="s">
        <v>313</v>
      </c>
      <c r="C110" s="233"/>
      <c r="D110" s="233"/>
      <c r="E110" s="233"/>
    </row>
    <row r="111" spans="1:5" ht="12" customHeight="1">
      <c r="A111" s="190" t="s">
        <v>219</v>
      </c>
      <c r="B111" s="185" t="s">
        <v>314</v>
      </c>
      <c r="C111" s="233"/>
      <c r="D111" s="233"/>
      <c r="E111" s="233"/>
    </row>
    <row r="112" spans="1:5" ht="12" customHeight="1">
      <c r="A112" s="199" t="s">
        <v>220</v>
      </c>
      <c r="B112" s="200" t="s">
        <v>315</v>
      </c>
      <c r="C112" s="234"/>
      <c r="D112" s="234"/>
      <c r="E112" s="234"/>
    </row>
    <row r="113" spans="1:5" ht="12" customHeight="1" thickBot="1">
      <c r="A113" s="404" t="s">
        <v>418</v>
      </c>
      <c r="B113" s="405" t="s">
        <v>417</v>
      </c>
      <c r="C113" s="406">
        <v>25788</v>
      </c>
      <c r="D113" s="406">
        <v>25788</v>
      </c>
      <c r="E113" s="406">
        <v>12960</v>
      </c>
    </row>
    <row r="114" spans="1:5" ht="12" customHeight="1" thickBot="1">
      <c r="A114" s="205" t="s">
        <v>117</v>
      </c>
      <c r="B114" s="370" t="s">
        <v>419</v>
      </c>
      <c r="C114" s="399">
        <f>+C115+C116+C117+C118+C119+C120+C121+C122</f>
        <v>0</v>
      </c>
      <c r="D114" s="399">
        <f>+D115+D116+D117+D118+D119+D120+D121+D122</f>
        <v>0</v>
      </c>
      <c r="E114" s="399">
        <f>+E115+E116+E117+E118+E119+E120+E121+E122</f>
        <v>28000</v>
      </c>
    </row>
    <row r="115" spans="1:5" ht="12" customHeight="1">
      <c r="A115" s="197" t="s">
        <v>125</v>
      </c>
      <c r="B115" s="198" t="s">
        <v>309</v>
      </c>
      <c r="C115" s="232"/>
      <c r="D115" s="232"/>
      <c r="E115" s="232"/>
    </row>
    <row r="116" spans="1:5" ht="12" customHeight="1">
      <c r="A116" s="190" t="s">
        <v>126</v>
      </c>
      <c r="B116" s="185" t="s">
        <v>316</v>
      </c>
      <c r="C116" s="233"/>
      <c r="D116" s="233"/>
      <c r="E116" s="233"/>
    </row>
    <row r="117" spans="1:5" ht="12" customHeight="1">
      <c r="A117" s="190" t="s">
        <v>127</v>
      </c>
      <c r="B117" s="185" t="s">
        <v>311</v>
      </c>
      <c r="C117" s="233"/>
      <c r="D117" s="233"/>
      <c r="E117" s="233"/>
    </row>
    <row r="118" spans="1:5" ht="12" customHeight="1">
      <c r="A118" s="190" t="s">
        <v>128</v>
      </c>
      <c r="B118" s="185" t="s">
        <v>312</v>
      </c>
      <c r="C118" s="233"/>
      <c r="D118" s="233"/>
      <c r="E118" s="233"/>
    </row>
    <row r="119" spans="1:5" ht="12" customHeight="1">
      <c r="A119" s="190" t="s">
        <v>202</v>
      </c>
      <c r="B119" s="185" t="s">
        <v>313</v>
      </c>
      <c r="C119" s="233"/>
      <c r="D119" s="233"/>
      <c r="E119" s="233"/>
    </row>
    <row r="120" spans="1:5" ht="12" customHeight="1">
      <c r="A120" s="190" t="s">
        <v>221</v>
      </c>
      <c r="B120" s="185" t="s">
        <v>317</v>
      </c>
      <c r="C120" s="233"/>
      <c r="D120" s="233"/>
      <c r="E120" s="233">
        <v>28000</v>
      </c>
    </row>
    <row r="121" spans="1:5" ht="12" customHeight="1">
      <c r="A121" s="190" t="s">
        <v>222</v>
      </c>
      <c r="B121" s="185" t="s">
        <v>315</v>
      </c>
      <c r="C121" s="233"/>
      <c r="D121" s="233"/>
      <c r="E121" s="233"/>
    </row>
    <row r="122" spans="1:5" ht="12" customHeight="1" thickBot="1">
      <c r="A122" s="199" t="s">
        <v>223</v>
      </c>
      <c r="B122" s="200" t="s">
        <v>400</v>
      </c>
      <c r="C122" s="234"/>
      <c r="D122" s="234"/>
      <c r="E122" s="234"/>
    </row>
    <row r="123" spans="1:5" ht="12" customHeight="1" thickBot="1">
      <c r="A123" s="189" t="s">
        <v>58</v>
      </c>
      <c r="B123" s="366" t="s">
        <v>318</v>
      </c>
      <c r="C123" s="225">
        <f>+C103+C104</f>
        <v>277398</v>
      </c>
      <c r="D123" s="225">
        <f>+D103+D104</f>
        <v>292470</v>
      </c>
      <c r="E123" s="225">
        <f>+E103+E104</f>
        <v>143223</v>
      </c>
    </row>
    <row r="124" spans="1:11" ht="15" customHeight="1" thickBot="1">
      <c r="A124" s="189" t="s">
        <v>59</v>
      </c>
      <c r="B124" s="366" t="s">
        <v>319</v>
      </c>
      <c r="C124" s="226"/>
      <c r="D124" s="226"/>
      <c r="E124" s="226">
        <v>6230</v>
      </c>
      <c r="H124" s="38"/>
      <c r="I124" s="81"/>
      <c r="J124" s="81"/>
      <c r="K124" s="81"/>
    </row>
    <row r="125" spans="1:5" s="1" customFormat="1" ht="12.75" customHeight="1" thickBot="1">
      <c r="A125" s="201" t="s">
        <v>60</v>
      </c>
      <c r="B125" s="367" t="s">
        <v>320</v>
      </c>
      <c r="C125" s="219">
        <f>+C123+C124</f>
        <v>277398</v>
      </c>
      <c r="D125" s="219">
        <f>+D123+D124</f>
        <v>292470</v>
      </c>
      <c r="E125" s="219">
        <f>+E123+E124</f>
        <v>149453</v>
      </c>
    </row>
    <row r="126" spans="1:5" ht="7.5" customHeight="1">
      <c r="A126" s="371"/>
      <c r="B126" s="371"/>
      <c r="C126" s="371"/>
      <c r="D126" s="371"/>
      <c r="E126" s="484"/>
    </row>
    <row r="127" spans="1:5" ht="15.75">
      <c r="A127" s="538" t="s">
        <v>165</v>
      </c>
      <c r="B127" s="538"/>
      <c r="C127" s="538"/>
      <c r="D127" s="538"/>
      <c r="E127" s="538"/>
    </row>
    <row r="128" spans="1:4" ht="15" customHeight="1" thickBot="1">
      <c r="A128" s="536" t="s">
        <v>159</v>
      </c>
      <c r="B128" s="536"/>
      <c r="C128" s="478" t="s">
        <v>322</v>
      </c>
      <c r="D128" s="451"/>
    </row>
    <row r="129" spans="1:6" ht="15" customHeight="1" thickBot="1">
      <c r="A129" s="21">
        <v>1</v>
      </c>
      <c r="B129" s="30" t="s">
        <v>230</v>
      </c>
      <c r="C129" s="227">
        <f>+C51-C103</f>
        <v>-19515</v>
      </c>
      <c r="D129" s="489">
        <f>D51-D103</f>
        <v>-19512</v>
      </c>
      <c r="E129" s="490">
        <f>E51-E103</f>
        <v>42897</v>
      </c>
      <c r="F129" s="83"/>
    </row>
    <row r="130" spans="1:5" ht="18.75" customHeight="1">
      <c r="A130" s="371"/>
      <c r="B130" s="371"/>
      <c r="C130" s="371"/>
      <c r="D130" s="488"/>
      <c r="E130" s="372"/>
    </row>
    <row r="131" spans="1:7" ht="15.75">
      <c r="A131" s="532" t="s">
        <v>321</v>
      </c>
      <c r="B131" s="532"/>
      <c r="C131" s="532"/>
      <c r="D131" s="532"/>
      <c r="E131" s="532"/>
      <c r="F131"/>
      <c r="G131"/>
    </row>
    <row r="132" spans="1:4" ht="12.75" customHeight="1" thickBot="1">
      <c r="A132" s="535" t="s">
        <v>160</v>
      </c>
      <c r="B132" s="535"/>
      <c r="C132" s="477" t="s">
        <v>322</v>
      </c>
      <c r="D132" s="450"/>
    </row>
    <row r="133" spans="1:5" ht="13.5" customHeight="1" thickBot="1">
      <c r="A133" s="189" t="s">
        <v>52</v>
      </c>
      <c r="B133" s="202" t="s">
        <v>401</v>
      </c>
      <c r="C133" s="225">
        <f>IF('5. melléklet'!E32&lt;&gt;"-",'5. melléklet'!E32,0)</f>
        <v>0</v>
      </c>
      <c r="D133" s="476"/>
      <c r="E133" s="483"/>
    </row>
    <row r="134" spans="1:5" ht="13.5" customHeight="1" thickBot="1">
      <c r="A134" s="189" t="s">
        <v>53</v>
      </c>
      <c r="B134" s="202" t="s">
        <v>402</v>
      </c>
      <c r="C134" s="225">
        <f>IF('6. melléklet'!E36&lt;&gt;"-",'6. melléklet'!E36,0)</f>
        <v>18161</v>
      </c>
      <c r="D134" s="476"/>
      <c r="E134" s="483"/>
    </row>
    <row r="135" spans="1:5" ht="13.5" customHeight="1" thickBot="1">
      <c r="A135" s="189" t="s">
        <v>54</v>
      </c>
      <c r="B135" s="202" t="s">
        <v>332</v>
      </c>
      <c r="C135" s="225">
        <f>C134+C133</f>
        <v>18161</v>
      </c>
      <c r="D135" s="476"/>
      <c r="E135" s="483"/>
    </row>
    <row r="136" spans="1:5" ht="7.5" customHeight="1">
      <c r="A136" s="373"/>
      <c r="B136" s="374"/>
      <c r="C136" s="374"/>
      <c r="D136" s="374"/>
      <c r="E136" s="375"/>
    </row>
    <row r="137" spans="1:5" ht="15.75">
      <c r="A137" s="533" t="s">
        <v>323</v>
      </c>
      <c r="B137" s="533"/>
      <c r="C137" s="533"/>
      <c r="D137" s="533"/>
      <c r="E137" s="533"/>
    </row>
    <row r="138" spans="1:4" ht="12.75" customHeight="1" thickBot="1">
      <c r="A138" s="535" t="s">
        <v>324</v>
      </c>
      <c r="B138" s="535"/>
      <c r="C138" s="477" t="s">
        <v>322</v>
      </c>
      <c r="D138" s="450"/>
    </row>
    <row r="139" spans="1:5" ht="12.75" customHeight="1" thickBot="1">
      <c r="A139" s="189" t="s">
        <v>52</v>
      </c>
      <c r="B139" s="202" t="s">
        <v>403</v>
      </c>
      <c r="C139" s="225"/>
      <c r="D139" s="476"/>
      <c r="E139" s="483"/>
    </row>
    <row r="140" spans="1:5" ht="12.75" customHeight="1" thickBot="1">
      <c r="A140" s="204" t="s">
        <v>129</v>
      </c>
      <c r="B140" s="376" t="s">
        <v>469</v>
      </c>
      <c r="C140" s="398">
        <f>C104</f>
        <v>25788</v>
      </c>
      <c r="D140" s="491">
        <v>25788</v>
      </c>
      <c r="E140" s="531">
        <v>12960</v>
      </c>
    </row>
    <row r="141" spans="1:5" ht="12.75" customHeight="1" thickBot="1">
      <c r="A141" s="205" t="s">
        <v>231</v>
      </c>
      <c r="B141" s="377" t="s">
        <v>495</v>
      </c>
      <c r="C141" s="228">
        <v>25788</v>
      </c>
      <c r="D141" s="492">
        <v>25788</v>
      </c>
      <c r="E141" s="531">
        <v>12960</v>
      </c>
    </row>
    <row r="142" spans="1:5" ht="12.75" customHeight="1" thickBot="1">
      <c r="A142" s="205" t="s">
        <v>232</v>
      </c>
      <c r="B142" s="377" t="s">
        <v>497</v>
      </c>
      <c r="C142" s="228">
        <f>+'6. melléklet'!E31</f>
        <v>0</v>
      </c>
      <c r="D142" s="493">
        <v>19512</v>
      </c>
      <c r="E142" s="483"/>
    </row>
    <row r="143" spans="1:5" ht="12.75" customHeight="1" thickBot="1">
      <c r="A143" s="204" t="s">
        <v>130</v>
      </c>
      <c r="B143" s="376" t="s">
        <v>325</v>
      </c>
      <c r="C143" s="398">
        <f>+C104</f>
        <v>25788</v>
      </c>
      <c r="D143" s="492">
        <v>25788</v>
      </c>
      <c r="E143" s="531">
        <v>12960</v>
      </c>
    </row>
    <row r="144" spans="1:5" ht="12.75" customHeight="1" thickBot="1">
      <c r="A144" s="205" t="s">
        <v>233</v>
      </c>
      <c r="B144" s="377" t="s">
        <v>496</v>
      </c>
      <c r="C144" s="228">
        <v>25788</v>
      </c>
      <c r="D144" s="492">
        <v>25788</v>
      </c>
      <c r="E144" s="531">
        <v>12960</v>
      </c>
    </row>
    <row r="145" spans="1:5" ht="12.75" customHeight="1" thickBot="1">
      <c r="A145" s="205" t="s">
        <v>234</v>
      </c>
      <c r="B145" s="377" t="s">
        <v>498</v>
      </c>
      <c r="C145" s="228">
        <f>+'6. melléklet'!I31</f>
        <v>0</v>
      </c>
      <c r="D145" s="475"/>
      <c r="E145" s="483"/>
    </row>
  </sheetData>
  <sheetProtection/>
  <mergeCells count="10">
    <mergeCell ref="A131:E131"/>
    <mergeCell ref="A137:E137"/>
    <mergeCell ref="A1:E1"/>
    <mergeCell ref="A138:B138"/>
    <mergeCell ref="A132:B132"/>
    <mergeCell ref="A2:B2"/>
    <mergeCell ref="A72:B72"/>
    <mergeCell ref="A127:E127"/>
    <mergeCell ref="A128:B128"/>
    <mergeCell ref="A71:E7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6" r:id="rId1"/>
  <headerFooter alignWithMargins="0">
    <oddHeader xml:space="preserve">&amp;C&amp;"Times New Roman CE,Félkövér"&amp;12 1. melléklet a 11/2013. (X. 1.) önkormányzati rendelethez
"1.1 melléklet a 3/2013. (III. 7.) önkormányzati rendelethez"
Kunsziget Önkormányzat
 Összevont Mérlege&amp;R&amp;"Times New Roman CE,Félkövér dőlt"&amp;11 </oddHeader>
  </headerFooter>
  <rowBreaks count="1" manualBreakCount="1">
    <brk id="7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99"/>
  <sheetViews>
    <sheetView view="pageLayout" zoomScaleNormal="115" workbookViewId="0" topLeftCell="A1">
      <selection activeCell="C1" sqref="C1:F1"/>
    </sheetView>
  </sheetViews>
  <sheetFormatPr defaultColWidth="9.00390625" defaultRowHeight="12.75"/>
  <cols>
    <col min="1" max="1" width="9.625" style="394" customWidth="1"/>
    <col min="2" max="2" width="9.625" style="395" customWidth="1"/>
    <col min="3" max="3" width="72.00390625" style="395" customWidth="1"/>
    <col min="4" max="4" width="12.125" style="395" customWidth="1"/>
    <col min="5" max="5" width="26.875" style="395" customWidth="1"/>
    <col min="6" max="6" width="12.625" style="396" customWidth="1"/>
    <col min="7" max="16384" width="9.375" style="3" customWidth="1"/>
  </cols>
  <sheetData>
    <row r="1" spans="1:6" s="2" customFormat="1" ht="22.5" customHeight="1" thickBot="1">
      <c r="A1" s="121"/>
      <c r="B1" s="122"/>
      <c r="C1" s="553" t="s">
        <v>499</v>
      </c>
      <c r="D1" s="554"/>
      <c r="E1" s="554"/>
      <c r="F1" s="554"/>
    </row>
    <row r="2" spans="1:6" s="71" customFormat="1" ht="25.5" customHeight="1">
      <c r="A2" s="549" t="s">
        <v>254</v>
      </c>
      <c r="B2" s="550"/>
      <c r="C2" s="305" t="s">
        <v>447</v>
      </c>
      <c r="D2" s="525"/>
      <c r="E2" s="525"/>
      <c r="F2" s="319" t="s">
        <v>86</v>
      </c>
    </row>
    <row r="3" spans="1:6" s="71" customFormat="1" ht="16.5" thickBot="1">
      <c r="A3" s="123" t="s">
        <v>246</v>
      </c>
      <c r="B3" s="124"/>
      <c r="C3" s="306"/>
      <c r="D3" s="527"/>
      <c r="E3" s="527"/>
      <c r="F3" s="320"/>
    </row>
    <row r="4" spans="1:6" s="72" customFormat="1" ht="15.75" customHeight="1" thickBot="1">
      <c r="A4" s="125"/>
      <c r="B4" s="125"/>
      <c r="C4" s="125"/>
      <c r="D4" s="125"/>
      <c r="E4" s="125"/>
      <c r="F4" s="126" t="s">
        <v>87</v>
      </c>
    </row>
    <row r="5" spans="1:6" ht="24.75" thickBot="1">
      <c r="A5" s="551" t="s">
        <v>248</v>
      </c>
      <c r="B5" s="552"/>
      <c r="C5" s="127" t="s">
        <v>88</v>
      </c>
      <c r="D5" s="321" t="s">
        <v>89</v>
      </c>
      <c r="E5" s="321" t="s">
        <v>488</v>
      </c>
      <c r="F5" s="321" t="s">
        <v>489</v>
      </c>
    </row>
    <row r="6" spans="1:6" s="66" customFormat="1" ht="12.75" customHeight="1" thickBot="1">
      <c r="A6" s="117">
        <v>1</v>
      </c>
      <c r="B6" s="118">
        <v>2</v>
      </c>
      <c r="C6" s="118">
        <v>3</v>
      </c>
      <c r="D6" s="119">
        <v>4</v>
      </c>
      <c r="E6" s="119">
        <v>5</v>
      </c>
      <c r="F6" s="119">
        <v>6</v>
      </c>
    </row>
    <row r="7" spans="1:6" s="66" customFormat="1" ht="15.75" customHeight="1" thickBot="1">
      <c r="A7" s="129"/>
      <c r="B7" s="130"/>
      <c r="C7" s="130" t="s">
        <v>90</v>
      </c>
      <c r="D7" s="322"/>
      <c r="E7" s="322"/>
      <c r="F7" s="322"/>
    </row>
    <row r="8" spans="1:6" s="66" customFormat="1" ht="12" customHeight="1" thickBot="1">
      <c r="A8" s="117" t="s">
        <v>52</v>
      </c>
      <c r="B8" s="132"/>
      <c r="C8" s="203" t="s">
        <v>249</v>
      </c>
      <c r="D8" s="246">
        <f>+D9+D14</f>
        <v>185807</v>
      </c>
      <c r="E8" s="246">
        <f>+E9+E14</f>
        <v>190709</v>
      </c>
      <c r="F8" s="246">
        <f>+F9+F14</f>
        <v>111182</v>
      </c>
    </row>
    <row r="9" spans="1:6" s="73" customFormat="1" ht="12" customHeight="1" thickBot="1">
      <c r="A9" s="117" t="s">
        <v>53</v>
      </c>
      <c r="B9" s="132"/>
      <c r="C9" s="307" t="s">
        <v>3</v>
      </c>
      <c r="D9" s="246">
        <f>SUM(D10:D13)</f>
        <v>175823</v>
      </c>
      <c r="E9" s="246">
        <f>SUM(E10:E13)</f>
        <v>175825</v>
      </c>
      <c r="F9" s="246">
        <f>SUM(F10:F13)</f>
        <v>100771</v>
      </c>
    </row>
    <row r="10" spans="1:6" s="74" customFormat="1" ht="12" customHeight="1">
      <c r="A10" s="134"/>
      <c r="B10" s="135" t="s">
        <v>135</v>
      </c>
      <c r="C10" s="308" t="s">
        <v>92</v>
      </c>
      <c r="D10" s="244">
        <v>175395</v>
      </c>
      <c r="E10" s="244">
        <v>175585</v>
      </c>
      <c r="F10" s="244">
        <v>100728</v>
      </c>
    </row>
    <row r="11" spans="1:6" s="74" customFormat="1" ht="12" customHeight="1">
      <c r="A11" s="134"/>
      <c r="B11" s="135" t="s">
        <v>136</v>
      </c>
      <c r="C11" s="309" t="s">
        <v>108</v>
      </c>
      <c r="D11" s="244"/>
      <c r="E11" s="244"/>
      <c r="F11" s="244"/>
    </row>
    <row r="12" spans="1:6" s="74" customFormat="1" ht="12" customHeight="1">
      <c r="A12" s="134"/>
      <c r="B12" s="135" t="s">
        <v>137</v>
      </c>
      <c r="C12" s="309" t="s">
        <v>171</v>
      </c>
      <c r="D12" s="244">
        <v>428</v>
      </c>
      <c r="E12" s="244">
        <v>240</v>
      </c>
      <c r="F12" s="244">
        <v>40</v>
      </c>
    </row>
    <row r="13" spans="1:6" s="74" customFormat="1" ht="12" customHeight="1" thickBot="1">
      <c r="A13" s="134"/>
      <c r="B13" s="135" t="s">
        <v>138</v>
      </c>
      <c r="C13" s="310" t="s">
        <v>172</v>
      </c>
      <c r="D13" s="244"/>
      <c r="E13" s="244"/>
      <c r="F13" s="244">
        <v>3</v>
      </c>
    </row>
    <row r="14" spans="1:6" s="73" customFormat="1" ht="12" customHeight="1" thickBot="1">
      <c r="A14" s="117" t="s">
        <v>54</v>
      </c>
      <c r="B14" s="132"/>
      <c r="C14" s="307" t="s">
        <v>173</v>
      </c>
      <c r="D14" s="246">
        <f>SUM(D15:D22)</f>
        <v>9984</v>
      </c>
      <c r="E14" s="246">
        <f>SUM(E15:E22)</f>
        <v>14884</v>
      </c>
      <c r="F14" s="246">
        <f>SUM(F15:F22)</f>
        <v>10411</v>
      </c>
    </row>
    <row r="15" spans="1:6" s="73" customFormat="1" ht="12" customHeight="1">
      <c r="A15" s="136"/>
      <c r="B15" s="135" t="s">
        <v>109</v>
      </c>
      <c r="C15" s="308" t="s">
        <v>178</v>
      </c>
      <c r="D15" s="323"/>
      <c r="E15" s="323"/>
      <c r="F15" s="323"/>
    </row>
    <row r="16" spans="1:6" s="73" customFormat="1" ht="12" customHeight="1">
      <c r="A16" s="134"/>
      <c r="B16" s="135" t="s">
        <v>110</v>
      </c>
      <c r="C16" s="309" t="s">
        <v>179</v>
      </c>
      <c r="D16" s="244"/>
      <c r="E16" s="244"/>
      <c r="F16" s="244"/>
    </row>
    <row r="17" spans="1:6" s="73" customFormat="1" ht="12" customHeight="1">
      <c r="A17" s="134"/>
      <c r="B17" s="135" t="s">
        <v>111</v>
      </c>
      <c r="C17" s="309" t="s">
        <v>180</v>
      </c>
      <c r="D17" s="244">
        <v>2865</v>
      </c>
      <c r="E17" s="244">
        <v>2863</v>
      </c>
      <c r="F17" s="244">
        <v>1118</v>
      </c>
    </row>
    <row r="18" spans="1:6" s="73" customFormat="1" ht="12" customHeight="1">
      <c r="A18" s="134"/>
      <c r="B18" s="135" t="s">
        <v>112</v>
      </c>
      <c r="C18" s="309" t="s">
        <v>181</v>
      </c>
      <c r="D18" s="244">
        <v>212</v>
      </c>
      <c r="E18" s="244">
        <v>212</v>
      </c>
      <c r="F18" s="244">
        <v>122</v>
      </c>
    </row>
    <row r="19" spans="1:6" s="73" customFormat="1" ht="12" customHeight="1">
      <c r="A19" s="134"/>
      <c r="B19" s="135" t="s">
        <v>174</v>
      </c>
      <c r="C19" s="309" t="s">
        <v>182</v>
      </c>
      <c r="D19" s="244"/>
      <c r="E19" s="244"/>
      <c r="F19" s="244"/>
    </row>
    <row r="20" spans="1:6" s="73" customFormat="1" ht="12" customHeight="1">
      <c r="A20" s="137"/>
      <c r="B20" s="135" t="s">
        <v>175</v>
      </c>
      <c r="C20" s="309" t="s">
        <v>261</v>
      </c>
      <c r="D20" s="324">
        <v>907</v>
      </c>
      <c r="E20" s="324">
        <v>907</v>
      </c>
      <c r="F20" s="324">
        <v>269</v>
      </c>
    </row>
    <row r="21" spans="1:6" s="74" customFormat="1" ht="12" customHeight="1">
      <c r="A21" s="134"/>
      <c r="B21" s="135" t="s">
        <v>176</v>
      </c>
      <c r="C21" s="309" t="s">
        <v>184</v>
      </c>
      <c r="D21" s="244">
        <v>4000</v>
      </c>
      <c r="E21" s="244">
        <v>8902</v>
      </c>
      <c r="F21" s="244">
        <v>8902</v>
      </c>
    </row>
    <row r="22" spans="1:6" s="74" customFormat="1" ht="12" customHeight="1" thickBot="1">
      <c r="A22" s="138"/>
      <c r="B22" s="139" t="s">
        <v>177</v>
      </c>
      <c r="C22" s="310" t="s">
        <v>185</v>
      </c>
      <c r="D22" s="245">
        <v>2000</v>
      </c>
      <c r="E22" s="245">
        <v>2000</v>
      </c>
      <c r="F22" s="245">
        <v>0</v>
      </c>
    </row>
    <row r="23" spans="1:6" s="74" customFormat="1" ht="12" customHeight="1" thickBot="1">
      <c r="A23" s="117" t="s">
        <v>55</v>
      </c>
      <c r="B23" s="140"/>
      <c r="C23" s="307" t="s">
        <v>262</v>
      </c>
      <c r="D23" s="276">
        <v>2600</v>
      </c>
      <c r="E23" s="276">
        <v>2600</v>
      </c>
      <c r="F23" s="276">
        <v>1273</v>
      </c>
    </row>
    <row r="24" spans="1:6" s="73" customFormat="1" ht="12" customHeight="1" thickBot="1">
      <c r="A24" s="117" t="s">
        <v>56</v>
      </c>
      <c r="B24" s="132"/>
      <c r="C24" s="307" t="s">
        <v>4</v>
      </c>
      <c r="D24" s="246">
        <f>SUM(D25:D32)</f>
        <v>33256</v>
      </c>
      <c r="E24" s="246">
        <f>SUM(E25:E32)</f>
        <v>35029</v>
      </c>
      <c r="F24" s="246">
        <f>SUM(F25:F32)</f>
        <v>17928</v>
      </c>
    </row>
    <row r="25" spans="1:6" s="74" customFormat="1" ht="12" customHeight="1">
      <c r="A25" s="134"/>
      <c r="B25" s="135" t="s">
        <v>113</v>
      </c>
      <c r="C25" s="308" t="s">
        <v>5</v>
      </c>
      <c r="D25" s="69">
        <v>4723</v>
      </c>
      <c r="E25" s="69">
        <v>4723</v>
      </c>
      <c r="F25" s="69">
        <v>2362</v>
      </c>
    </row>
    <row r="26" spans="1:6" s="74" customFormat="1" ht="12" customHeight="1">
      <c r="A26" s="134"/>
      <c r="B26" s="135" t="s">
        <v>114</v>
      </c>
      <c r="C26" s="309" t="s">
        <v>196</v>
      </c>
      <c r="D26" s="69">
        <v>28533</v>
      </c>
      <c r="E26" s="69">
        <v>30306</v>
      </c>
      <c r="F26" s="69">
        <v>15566</v>
      </c>
    </row>
    <row r="27" spans="1:6" s="74" customFormat="1" ht="12" customHeight="1">
      <c r="A27" s="134"/>
      <c r="B27" s="135" t="s">
        <v>115</v>
      </c>
      <c r="C27" s="309" t="s">
        <v>118</v>
      </c>
      <c r="D27" s="69"/>
      <c r="E27" s="69"/>
      <c r="F27" s="69"/>
    </row>
    <row r="28" spans="1:6" s="74" customFormat="1" ht="12" customHeight="1">
      <c r="A28" s="134"/>
      <c r="B28" s="135" t="s">
        <v>189</v>
      </c>
      <c r="C28" s="309" t="s">
        <v>197</v>
      </c>
      <c r="D28" s="69"/>
      <c r="E28" s="69"/>
      <c r="F28" s="69"/>
    </row>
    <row r="29" spans="1:6" s="74" customFormat="1" ht="12" customHeight="1">
      <c r="A29" s="134"/>
      <c r="B29" s="135" t="s">
        <v>190</v>
      </c>
      <c r="C29" s="309" t="s">
        <v>198</v>
      </c>
      <c r="D29" s="69"/>
      <c r="E29" s="69"/>
      <c r="F29" s="69"/>
    </row>
    <row r="30" spans="1:6" s="74" customFormat="1" ht="12" customHeight="1">
      <c r="A30" s="134"/>
      <c r="B30" s="135" t="s">
        <v>191</v>
      </c>
      <c r="C30" s="309" t="s">
        <v>199</v>
      </c>
      <c r="D30" s="69"/>
      <c r="E30" s="69"/>
      <c r="F30" s="69"/>
    </row>
    <row r="31" spans="1:6" s="74" customFormat="1" ht="12" customHeight="1">
      <c r="A31" s="134"/>
      <c r="B31" s="135" t="s">
        <v>192</v>
      </c>
      <c r="C31" s="309" t="s">
        <v>263</v>
      </c>
      <c r="D31" s="69"/>
      <c r="E31" s="69"/>
      <c r="F31" s="69"/>
    </row>
    <row r="32" spans="1:6" s="74" customFormat="1" ht="12" customHeight="1" thickBot="1">
      <c r="A32" s="138"/>
      <c r="B32" s="139" t="s">
        <v>193</v>
      </c>
      <c r="C32" s="311" t="s">
        <v>250</v>
      </c>
      <c r="D32" s="325"/>
      <c r="E32" s="325"/>
      <c r="F32" s="325"/>
    </row>
    <row r="33" spans="1:6" s="74" customFormat="1" ht="12" customHeight="1" thickBot="1">
      <c r="A33" s="120" t="s">
        <v>57</v>
      </c>
      <c r="B33" s="80"/>
      <c r="C33" s="203" t="s">
        <v>405</v>
      </c>
      <c r="D33" s="246">
        <f>+D34+D40</f>
        <v>3763</v>
      </c>
      <c r="E33" s="246">
        <f>+E34+E40</f>
        <v>12163</v>
      </c>
      <c r="F33" s="246">
        <f>+F34+F40</f>
        <v>12163</v>
      </c>
    </row>
    <row r="34" spans="1:6" s="74" customFormat="1" ht="12" customHeight="1">
      <c r="A34" s="136"/>
      <c r="B34" s="97" t="s">
        <v>116</v>
      </c>
      <c r="C34" s="384" t="s">
        <v>393</v>
      </c>
      <c r="D34" s="343">
        <f>SUM(D35:D39)</f>
        <v>3763</v>
      </c>
      <c r="E34" s="343">
        <v>4539</v>
      </c>
      <c r="F34" s="343">
        <v>4539</v>
      </c>
    </row>
    <row r="35" spans="1:6" s="74" customFormat="1" ht="12" customHeight="1">
      <c r="A35" s="134"/>
      <c r="B35" s="91" t="s">
        <v>119</v>
      </c>
      <c r="C35" s="309" t="s">
        <v>264</v>
      </c>
      <c r="D35" s="244">
        <v>3763</v>
      </c>
      <c r="E35" s="244">
        <v>4539</v>
      </c>
      <c r="F35" s="244">
        <v>2006</v>
      </c>
    </row>
    <row r="36" spans="1:6" s="74" customFormat="1" ht="12" customHeight="1">
      <c r="A36" s="134"/>
      <c r="B36" s="91" t="s">
        <v>120</v>
      </c>
      <c r="C36" s="309" t="s">
        <v>265</v>
      </c>
      <c r="D36" s="244"/>
      <c r="E36" s="244"/>
      <c r="F36" s="244">
        <v>200</v>
      </c>
    </row>
    <row r="37" spans="1:6" s="74" customFormat="1" ht="12" customHeight="1">
      <c r="A37" s="134"/>
      <c r="B37" s="91" t="s">
        <v>121</v>
      </c>
      <c r="C37" s="309" t="s">
        <v>266</v>
      </c>
      <c r="D37" s="244"/>
      <c r="E37" s="244"/>
      <c r="F37" s="244"/>
    </row>
    <row r="38" spans="1:6" s="74" customFormat="1" ht="12" customHeight="1">
      <c r="A38" s="134"/>
      <c r="B38" s="91" t="s">
        <v>122</v>
      </c>
      <c r="C38" s="309" t="s">
        <v>267</v>
      </c>
      <c r="D38" s="244"/>
      <c r="E38" s="244"/>
      <c r="F38" s="244">
        <v>1876</v>
      </c>
    </row>
    <row r="39" spans="1:6" s="74" customFormat="1" ht="12" customHeight="1">
      <c r="A39" s="134"/>
      <c r="B39" s="91" t="s">
        <v>201</v>
      </c>
      <c r="C39" s="309" t="s">
        <v>394</v>
      </c>
      <c r="D39" s="244"/>
      <c r="E39" s="244"/>
      <c r="F39" s="244">
        <v>457</v>
      </c>
    </row>
    <row r="40" spans="1:6" s="74" customFormat="1" ht="12" customHeight="1">
      <c r="A40" s="134"/>
      <c r="B40" s="91" t="s">
        <v>117</v>
      </c>
      <c r="C40" s="312" t="s">
        <v>395</v>
      </c>
      <c r="D40" s="342">
        <f>SUM(D41:D45)</f>
        <v>0</v>
      </c>
      <c r="E40" s="342">
        <v>7624</v>
      </c>
      <c r="F40" s="342">
        <v>7624</v>
      </c>
    </row>
    <row r="41" spans="1:6" s="74" customFormat="1" ht="12" customHeight="1">
      <c r="A41" s="134"/>
      <c r="B41" s="91" t="s">
        <v>125</v>
      </c>
      <c r="C41" s="309" t="s">
        <v>264</v>
      </c>
      <c r="D41" s="244"/>
      <c r="E41" s="244"/>
      <c r="F41" s="244"/>
    </row>
    <row r="42" spans="1:6" s="74" customFormat="1" ht="12" customHeight="1">
      <c r="A42" s="134"/>
      <c r="B42" s="91" t="s">
        <v>126</v>
      </c>
      <c r="C42" s="309" t="s">
        <v>265</v>
      </c>
      <c r="D42" s="244"/>
      <c r="E42" s="244"/>
      <c r="F42" s="244"/>
    </row>
    <row r="43" spans="1:6" s="74" customFormat="1" ht="12" customHeight="1">
      <c r="A43" s="134"/>
      <c r="B43" s="91" t="s">
        <v>127</v>
      </c>
      <c r="C43" s="309" t="s">
        <v>266</v>
      </c>
      <c r="D43" s="244"/>
      <c r="E43" s="244"/>
      <c r="F43" s="244"/>
    </row>
    <row r="44" spans="1:6" s="74" customFormat="1" ht="12" customHeight="1">
      <c r="A44" s="134"/>
      <c r="B44" s="91" t="s">
        <v>128</v>
      </c>
      <c r="C44" s="309" t="s">
        <v>267</v>
      </c>
      <c r="D44" s="244"/>
      <c r="E44" s="244">
        <v>7624</v>
      </c>
      <c r="F44" s="244">
        <v>7624</v>
      </c>
    </row>
    <row r="45" spans="1:6" s="74" customFormat="1" ht="12" customHeight="1" thickBot="1">
      <c r="A45" s="141"/>
      <c r="B45" s="98" t="s">
        <v>202</v>
      </c>
      <c r="C45" s="310" t="s">
        <v>396</v>
      </c>
      <c r="D45" s="326"/>
      <c r="E45" s="326"/>
      <c r="F45" s="326"/>
    </row>
    <row r="46" spans="1:6" s="73" customFormat="1" ht="12" customHeight="1" thickBot="1">
      <c r="A46" s="120" t="s">
        <v>58</v>
      </c>
      <c r="B46" s="132"/>
      <c r="C46" s="307" t="s">
        <v>268</v>
      </c>
      <c r="D46" s="246">
        <f>+D47+D48</f>
        <v>2300</v>
      </c>
      <c r="E46" s="246">
        <f>+E47+E48</f>
        <v>2300</v>
      </c>
      <c r="F46" s="246">
        <f>+F47+F48</f>
        <v>575</v>
      </c>
    </row>
    <row r="47" spans="1:6" s="74" customFormat="1" ht="12" customHeight="1">
      <c r="A47" s="134"/>
      <c r="B47" s="91" t="s">
        <v>123</v>
      </c>
      <c r="C47" s="308" t="s">
        <v>151</v>
      </c>
      <c r="D47" s="244">
        <v>0</v>
      </c>
      <c r="E47" s="244">
        <v>0</v>
      </c>
      <c r="F47" s="244">
        <v>0</v>
      </c>
    </row>
    <row r="48" spans="1:6" s="74" customFormat="1" ht="12" customHeight="1" thickBot="1">
      <c r="A48" s="134"/>
      <c r="B48" s="91" t="s">
        <v>124</v>
      </c>
      <c r="C48" s="310" t="s">
        <v>7</v>
      </c>
      <c r="D48" s="244">
        <v>2300</v>
      </c>
      <c r="E48" s="244">
        <v>2300</v>
      </c>
      <c r="F48" s="244">
        <v>575</v>
      </c>
    </row>
    <row r="49" spans="1:6" s="74" customFormat="1" ht="12" customHeight="1" thickBot="1">
      <c r="A49" s="117" t="s">
        <v>59</v>
      </c>
      <c r="B49" s="132"/>
      <c r="C49" s="307" t="s">
        <v>6</v>
      </c>
      <c r="D49" s="246"/>
      <c r="E49" s="246"/>
      <c r="F49" s="246"/>
    </row>
    <row r="50" spans="1:6" s="74" customFormat="1" ht="12" customHeight="1">
      <c r="A50" s="142"/>
      <c r="B50" s="91" t="s">
        <v>206</v>
      </c>
      <c r="C50" s="308" t="s">
        <v>204</v>
      </c>
      <c r="D50" s="243"/>
      <c r="E50" s="243"/>
      <c r="F50" s="243"/>
    </row>
    <row r="51" spans="1:6" s="74" customFormat="1" ht="12" customHeight="1">
      <c r="A51" s="142"/>
      <c r="B51" s="91" t="s">
        <v>207</v>
      </c>
      <c r="C51" s="309" t="s">
        <v>205</v>
      </c>
      <c r="D51" s="243"/>
      <c r="E51" s="243"/>
      <c r="F51" s="243"/>
    </row>
    <row r="52" spans="1:6" s="74" customFormat="1" ht="12" customHeight="1" thickBot="1">
      <c r="A52" s="134"/>
      <c r="B52" s="91" t="s">
        <v>326</v>
      </c>
      <c r="C52" s="311" t="s">
        <v>270</v>
      </c>
      <c r="D52" s="244"/>
      <c r="E52" s="244"/>
      <c r="F52" s="244"/>
    </row>
    <row r="53" spans="1:6" s="74" customFormat="1" ht="12" customHeight="1" thickBot="1">
      <c r="A53" s="120" t="s">
        <v>60</v>
      </c>
      <c r="B53" s="143"/>
      <c r="C53" s="203" t="s">
        <v>271</v>
      </c>
      <c r="D53" s="327">
        <v>90</v>
      </c>
      <c r="E53" s="327">
        <v>90</v>
      </c>
      <c r="F53" s="327">
        <v>21</v>
      </c>
    </row>
    <row r="54" spans="1:6" s="73" customFormat="1" ht="12" customHeight="1" thickBot="1">
      <c r="A54" s="144" t="s">
        <v>61</v>
      </c>
      <c r="B54" s="145"/>
      <c r="C54" s="203" t="s">
        <v>406</v>
      </c>
      <c r="D54" s="328">
        <f>+D9+D14+D23+D24+D33+D46+D49+D53</f>
        <v>227816</v>
      </c>
      <c r="E54" s="328">
        <f>+E9+E14+E23+E24+E33+E46+E49+E53</f>
        <v>242891</v>
      </c>
      <c r="F54" s="328">
        <f>+F9+F14+F23+F24+F33+F46+F49+F53</f>
        <v>143142</v>
      </c>
    </row>
    <row r="55" spans="1:6" s="73" customFormat="1" ht="12" customHeight="1" thickBot="1">
      <c r="A55" s="117" t="s">
        <v>62</v>
      </c>
      <c r="B55" s="99"/>
      <c r="C55" s="203" t="s">
        <v>274</v>
      </c>
      <c r="D55" s="329">
        <f>+D56+D57</f>
        <v>19515</v>
      </c>
      <c r="E55" s="329">
        <f>+E56+E57</f>
        <v>19512</v>
      </c>
      <c r="F55" s="329">
        <f>+F56+F57</f>
        <v>0</v>
      </c>
    </row>
    <row r="56" spans="1:6" s="73" customFormat="1" ht="12" customHeight="1">
      <c r="A56" s="136"/>
      <c r="B56" s="97" t="s">
        <v>153</v>
      </c>
      <c r="C56" s="385" t="s">
        <v>8</v>
      </c>
      <c r="D56" s="330">
        <v>19515</v>
      </c>
      <c r="E56" s="330">
        <v>19512</v>
      </c>
      <c r="F56" s="330"/>
    </row>
    <row r="57" spans="1:6" s="73" customFormat="1" ht="12" customHeight="1" thickBot="1">
      <c r="A57" s="141"/>
      <c r="B57" s="98" t="s">
        <v>154</v>
      </c>
      <c r="C57" s="386" t="s">
        <v>9</v>
      </c>
      <c r="D57" s="70"/>
      <c r="E57" s="70"/>
      <c r="F57" s="70"/>
    </row>
    <row r="58" spans="1:6" s="74" customFormat="1" ht="12" customHeight="1" thickBot="1">
      <c r="A58" s="146" t="s">
        <v>63</v>
      </c>
      <c r="B58" s="387"/>
      <c r="C58" s="388" t="s">
        <v>10</v>
      </c>
      <c r="D58" s="246">
        <f>+D54+D55</f>
        <v>247331</v>
      </c>
      <c r="E58" s="246">
        <f>+E54+E55</f>
        <v>262403</v>
      </c>
      <c r="F58" s="246">
        <f>+F54+F55</f>
        <v>143142</v>
      </c>
    </row>
    <row r="59" spans="1:6" s="74" customFormat="1" ht="15" customHeight="1">
      <c r="A59" s="149"/>
      <c r="B59" s="149"/>
      <c r="C59" s="150"/>
      <c r="D59" s="331"/>
      <c r="E59" s="331"/>
      <c r="F59" s="331"/>
    </row>
    <row r="60" spans="1:6" ht="13.5" thickBot="1">
      <c r="A60" s="151"/>
      <c r="B60" s="152"/>
      <c r="C60" s="152"/>
      <c r="D60" s="332"/>
      <c r="E60" s="332"/>
      <c r="F60" s="332"/>
    </row>
    <row r="61" spans="1:6" s="66" customFormat="1" ht="16.5" customHeight="1" thickBot="1">
      <c r="A61" s="153"/>
      <c r="B61" s="154"/>
      <c r="C61" s="155" t="s">
        <v>94</v>
      </c>
      <c r="D61" s="333"/>
      <c r="E61" s="333"/>
      <c r="F61" s="333"/>
    </row>
    <row r="62" spans="1:6" s="75" customFormat="1" ht="12" customHeight="1" thickBot="1">
      <c r="A62" s="120" t="s">
        <v>52</v>
      </c>
      <c r="B62" s="22"/>
      <c r="C62" s="80" t="s">
        <v>30</v>
      </c>
      <c r="D62" s="246">
        <f>SUM(D63:D67)</f>
        <v>137883</v>
      </c>
      <c r="E62" s="246">
        <f>SUM(E63:E67)</f>
        <v>138875</v>
      </c>
      <c r="F62" s="246">
        <f>SUM(F63:F67)</f>
        <v>60476</v>
      </c>
    </row>
    <row r="63" spans="1:6" ht="12" customHeight="1">
      <c r="A63" s="156"/>
      <c r="B63" s="96" t="s">
        <v>129</v>
      </c>
      <c r="C63" s="298" t="s">
        <v>83</v>
      </c>
      <c r="D63" s="334">
        <v>27853</v>
      </c>
      <c r="E63" s="334">
        <v>28355</v>
      </c>
      <c r="F63" s="334">
        <v>12397</v>
      </c>
    </row>
    <row r="64" spans="1:6" ht="12" customHeight="1">
      <c r="A64" s="157"/>
      <c r="B64" s="91" t="s">
        <v>130</v>
      </c>
      <c r="C64" s="299" t="s">
        <v>211</v>
      </c>
      <c r="D64" s="335">
        <v>6657</v>
      </c>
      <c r="E64" s="335">
        <v>6657</v>
      </c>
      <c r="F64" s="335">
        <v>2834</v>
      </c>
    </row>
    <row r="65" spans="1:6" ht="12" customHeight="1">
      <c r="A65" s="157"/>
      <c r="B65" s="91" t="s">
        <v>131</v>
      </c>
      <c r="C65" s="299" t="s">
        <v>150</v>
      </c>
      <c r="D65" s="336">
        <v>39318</v>
      </c>
      <c r="E65" s="336">
        <v>39808</v>
      </c>
      <c r="F65" s="336">
        <v>20188</v>
      </c>
    </row>
    <row r="66" spans="1:6" ht="12" customHeight="1">
      <c r="A66" s="157"/>
      <c r="B66" s="91" t="s">
        <v>132</v>
      </c>
      <c r="C66" s="299" t="s">
        <v>212</v>
      </c>
      <c r="D66" s="336"/>
      <c r="E66" s="336"/>
      <c r="F66" s="336"/>
    </row>
    <row r="67" spans="1:6" ht="12" customHeight="1">
      <c r="A67" s="157"/>
      <c r="B67" s="91" t="s">
        <v>140</v>
      </c>
      <c r="C67" s="299" t="s">
        <v>213</v>
      </c>
      <c r="D67" s="336">
        <v>64055</v>
      </c>
      <c r="E67" s="336">
        <v>64055</v>
      </c>
      <c r="F67" s="336">
        <v>25057</v>
      </c>
    </row>
    <row r="68" spans="1:6" ht="12" customHeight="1">
      <c r="A68" s="157"/>
      <c r="B68" s="91" t="s">
        <v>133</v>
      </c>
      <c r="C68" s="299" t="s">
        <v>235</v>
      </c>
      <c r="D68" s="335"/>
      <c r="E68" s="335"/>
      <c r="F68" s="335"/>
    </row>
    <row r="69" spans="1:6" ht="12" customHeight="1">
      <c r="A69" s="157"/>
      <c r="B69" s="91" t="s">
        <v>134</v>
      </c>
      <c r="C69" s="300" t="s">
        <v>11</v>
      </c>
      <c r="D69" s="336">
        <v>5480</v>
      </c>
      <c r="E69" s="336">
        <v>5480</v>
      </c>
      <c r="F69" s="336">
        <v>1290</v>
      </c>
    </row>
    <row r="70" spans="1:6" ht="12" customHeight="1">
      <c r="A70" s="157"/>
      <c r="B70" s="91" t="s">
        <v>141</v>
      </c>
      <c r="C70" s="313" t="s">
        <v>407</v>
      </c>
      <c r="D70" s="336"/>
      <c r="E70" s="336"/>
      <c r="F70" s="336"/>
    </row>
    <row r="71" spans="1:6" ht="12" customHeight="1">
      <c r="A71" s="157"/>
      <c r="B71" s="91" t="s">
        <v>142</v>
      </c>
      <c r="C71" s="313" t="s">
        <v>12</v>
      </c>
      <c r="D71" s="336">
        <v>58575</v>
      </c>
      <c r="E71" s="336">
        <v>58575</v>
      </c>
      <c r="F71" s="336">
        <v>23767</v>
      </c>
    </row>
    <row r="72" spans="1:6" ht="12" customHeight="1">
      <c r="A72" s="157"/>
      <c r="B72" s="91" t="s">
        <v>143</v>
      </c>
      <c r="C72" s="313" t="s">
        <v>408</v>
      </c>
      <c r="D72" s="336"/>
      <c r="E72" s="336"/>
      <c r="F72" s="336"/>
    </row>
    <row r="73" spans="1:6" ht="12" customHeight="1">
      <c r="A73" s="157"/>
      <c r="B73" s="91" t="s">
        <v>144</v>
      </c>
      <c r="C73" s="301" t="s">
        <v>13</v>
      </c>
      <c r="D73" s="336"/>
      <c r="E73" s="336"/>
      <c r="F73" s="336"/>
    </row>
    <row r="74" spans="1:6" ht="12" customHeight="1">
      <c r="A74" s="157"/>
      <c r="B74" s="91" t="s">
        <v>146</v>
      </c>
      <c r="C74" s="302" t="s">
        <v>14</v>
      </c>
      <c r="D74" s="336"/>
      <c r="E74" s="336"/>
      <c r="F74" s="336"/>
    </row>
    <row r="75" spans="1:6" ht="12" customHeight="1" thickBot="1">
      <c r="A75" s="158"/>
      <c r="B75" s="100" t="s">
        <v>214</v>
      </c>
      <c r="C75" s="303" t="s">
        <v>15</v>
      </c>
      <c r="D75" s="337"/>
      <c r="E75" s="337"/>
      <c r="F75" s="337"/>
    </row>
    <row r="76" spans="1:6" ht="12" customHeight="1" thickBot="1">
      <c r="A76" s="120" t="s">
        <v>53</v>
      </c>
      <c r="B76" s="22"/>
      <c r="C76" s="304" t="s">
        <v>29</v>
      </c>
      <c r="D76" s="329">
        <f>SUM(D77:D79)</f>
        <v>66415</v>
      </c>
      <c r="E76" s="329">
        <f>SUM(E77:E79)</f>
        <v>66415</v>
      </c>
      <c r="F76" s="329">
        <f>SUM(F77:F79)</f>
        <v>26381</v>
      </c>
    </row>
    <row r="77" spans="1:6" s="75" customFormat="1" ht="12" customHeight="1">
      <c r="A77" s="156"/>
      <c r="B77" s="96" t="s">
        <v>135</v>
      </c>
      <c r="C77" s="385" t="s">
        <v>16</v>
      </c>
      <c r="D77" s="67">
        <v>51268</v>
      </c>
      <c r="E77" s="67">
        <v>51268</v>
      </c>
      <c r="F77" s="67">
        <v>23306</v>
      </c>
    </row>
    <row r="78" spans="1:6" ht="12" customHeight="1">
      <c r="A78" s="157"/>
      <c r="B78" s="91" t="s">
        <v>136</v>
      </c>
      <c r="C78" s="309" t="s">
        <v>215</v>
      </c>
      <c r="D78" s="69">
        <v>9347</v>
      </c>
      <c r="E78" s="69">
        <v>9347</v>
      </c>
      <c r="F78" s="69">
        <v>0</v>
      </c>
    </row>
    <row r="79" spans="1:6" ht="12" customHeight="1">
      <c r="A79" s="157"/>
      <c r="B79" s="91" t="s">
        <v>137</v>
      </c>
      <c r="C79" s="309" t="s">
        <v>303</v>
      </c>
      <c r="D79" s="69">
        <v>5800</v>
      </c>
      <c r="E79" s="69">
        <v>5800</v>
      </c>
      <c r="F79" s="69">
        <v>3075</v>
      </c>
    </row>
    <row r="80" spans="1:6" ht="12" customHeight="1">
      <c r="A80" s="157"/>
      <c r="B80" s="91" t="s">
        <v>138</v>
      </c>
      <c r="C80" s="309" t="s">
        <v>17</v>
      </c>
      <c r="D80" s="69">
        <v>5800</v>
      </c>
      <c r="E80" s="69">
        <v>5800</v>
      </c>
      <c r="F80" s="69">
        <v>3075</v>
      </c>
    </row>
    <row r="81" spans="1:6" ht="12" customHeight="1">
      <c r="A81" s="157"/>
      <c r="B81" s="91" t="s">
        <v>139</v>
      </c>
      <c r="C81" s="313" t="s">
        <v>22</v>
      </c>
      <c r="D81" s="69"/>
      <c r="E81" s="69"/>
      <c r="F81" s="69"/>
    </row>
    <row r="82" spans="1:6" ht="12" customHeight="1">
      <c r="A82" s="157"/>
      <c r="B82" s="91" t="s">
        <v>145</v>
      </c>
      <c r="C82" s="313" t="s">
        <v>21</v>
      </c>
      <c r="D82" s="69"/>
      <c r="E82" s="69"/>
      <c r="F82" s="69"/>
    </row>
    <row r="83" spans="1:6" ht="12" customHeight="1">
      <c r="A83" s="157"/>
      <c r="B83" s="91" t="s">
        <v>147</v>
      </c>
      <c r="C83" s="313" t="s">
        <v>20</v>
      </c>
      <c r="D83" s="69"/>
      <c r="E83" s="69"/>
      <c r="F83" s="69"/>
    </row>
    <row r="84" spans="1:6" s="75" customFormat="1" ht="12" customHeight="1">
      <c r="A84" s="157"/>
      <c r="B84" s="91" t="s">
        <v>216</v>
      </c>
      <c r="C84" s="313" t="s">
        <v>19</v>
      </c>
      <c r="D84" s="69"/>
      <c r="E84" s="69"/>
      <c r="F84" s="69"/>
    </row>
    <row r="85" spans="1:14" ht="12" customHeight="1">
      <c r="A85" s="157"/>
      <c r="B85" s="91" t="s">
        <v>217</v>
      </c>
      <c r="C85" s="313" t="s">
        <v>18</v>
      </c>
      <c r="D85" s="69"/>
      <c r="E85" s="69"/>
      <c r="F85" s="69"/>
      <c r="N85" s="165"/>
    </row>
    <row r="86" spans="1:6" ht="21" customHeight="1" thickBot="1">
      <c r="A86" s="157"/>
      <c r="B86" s="91" t="s">
        <v>218</v>
      </c>
      <c r="C86" s="389" t="s">
        <v>23</v>
      </c>
      <c r="D86" s="69"/>
      <c r="E86" s="69"/>
      <c r="F86" s="69"/>
    </row>
    <row r="87" spans="1:6" ht="12" customHeight="1" thickBot="1">
      <c r="A87" s="295" t="s">
        <v>54</v>
      </c>
      <c r="B87" s="24"/>
      <c r="C87" s="314" t="s">
        <v>24</v>
      </c>
      <c r="D87" s="338">
        <f>+D88+D89</f>
        <v>17245</v>
      </c>
      <c r="E87" s="338">
        <f>+E88+E89</f>
        <v>31325</v>
      </c>
      <c r="F87" s="338">
        <f>+F88+F89</f>
        <v>0</v>
      </c>
    </row>
    <row r="88" spans="1:6" s="75" customFormat="1" ht="12" customHeight="1">
      <c r="A88" s="296"/>
      <c r="B88" s="97" t="s">
        <v>109</v>
      </c>
      <c r="C88" s="315" t="s">
        <v>96</v>
      </c>
      <c r="D88" s="357">
        <v>17245</v>
      </c>
      <c r="E88" s="357">
        <v>31325</v>
      </c>
      <c r="F88" s="357">
        <v>0</v>
      </c>
    </row>
    <row r="89" spans="1:6" s="75" customFormat="1" ht="12" customHeight="1" thickBot="1">
      <c r="A89" s="297"/>
      <c r="B89" s="98" t="s">
        <v>110</v>
      </c>
      <c r="C89" s="316" t="s">
        <v>97</v>
      </c>
      <c r="D89" s="326"/>
      <c r="E89" s="326"/>
      <c r="F89" s="326"/>
    </row>
    <row r="90" spans="1:6" s="75" customFormat="1" ht="12" customHeight="1" thickBot="1">
      <c r="A90" s="317" t="s">
        <v>55</v>
      </c>
      <c r="B90" s="318"/>
      <c r="C90" s="307" t="s">
        <v>308</v>
      </c>
      <c r="D90" s="397"/>
      <c r="E90" s="397"/>
      <c r="F90" s="397"/>
    </row>
    <row r="91" spans="1:6" s="75" customFormat="1" ht="12" customHeight="1" thickBot="1">
      <c r="A91" s="120" t="s">
        <v>56</v>
      </c>
      <c r="B91" s="101"/>
      <c r="C91" s="390" t="s">
        <v>256</v>
      </c>
      <c r="D91" s="276"/>
      <c r="E91" s="276"/>
      <c r="F91" s="276"/>
    </row>
    <row r="92" spans="1:6" s="75" customFormat="1" ht="12" customHeight="1" thickBot="1">
      <c r="A92" s="120" t="s">
        <v>57</v>
      </c>
      <c r="B92" s="22"/>
      <c r="C92" s="203" t="s">
        <v>25</v>
      </c>
      <c r="D92" s="339">
        <f>+D62+D76+D87+D90+D91</f>
        <v>221543</v>
      </c>
      <c r="E92" s="339">
        <f>+E62+E76+E87+E90+E91</f>
        <v>236615</v>
      </c>
      <c r="F92" s="339">
        <f>+F62+F76+F87+F90+F91</f>
        <v>86857</v>
      </c>
    </row>
    <row r="93" spans="1:6" s="75" customFormat="1" ht="12" customHeight="1" thickBot="1">
      <c r="A93" s="120" t="s">
        <v>58</v>
      </c>
      <c r="B93" s="22"/>
      <c r="C93" s="203" t="s">
        <v>28</v>
      </c>
      <c r="D93" s="246">
        <f>+D94+D95</f>
        <v>25788</v>
      </c>
      <c r="E93" s="246">
        <f>+E94+E95</f>
        <v>25788</v>
      </c>
      <c r="F93" s="246">
        <f>+F94+F95</f>
        <v>47190</v>
      </c>
    </row>
    <row r="94" spans="1:6" ht="12.75" customHeight="1">
      <c r="A94" s="156"/>
      <c r="B94" s="91" t="s">
        <v>255</v>
      </c>
      <c r="C94" s="385" t="s">
        <v>27</v>
      </c>
      <c r="D94" s="243">
        <v>25788</v>
      </c>
      <c r="E94" s="243">
        <v>25788</v>
      </c>
      <c r="F94" s="243">
        <v>40960</v>
      </c>
    </row>
    <row r="95" spans="1:6" ht="12" customHeight="1" thickBot="1">
      <c r="A95" s="158"/>
      <c r="B95" s="100" t="s">
        <v>124</v>
      </c>
      <c r="C95" s="386" t="s">
        <v>26</v>
      </c>
      <c r="D95" s="245"/>
      <c r="E95" s="245"/>
      <c r="F95" s="245">
        <v>6230</v>
      </c>
    </row>
    <row r="96" spans="1:6" ht="15" customHeight="1" thickBot="1">
      <c r="A96" s="120" t="s">
        <v>59</v>
      </c>
      <c r="B96" s="143"/>
      <c r="C96" s="203" t="s">
        <v>257</v>
      </c>
      <c r="D96" s="340">
        <f>+D92+D93</f>
        <v>247331</v>
      </c>
      <c r="E96" s="340">
        <f>+E92+E93</f>
        <v>262403</v>
      </c>
      <c r="F96" s="340">
        <f>+F92+F93</f>
        <v>134047</v>
      </c>
    </row>
    <row r="97" spans="1:6" ht="13.5" thickBot="1">
      <c r="A97" s="391"/>
      <c r="B97" s="392"/>
      <c r="C97" s="392"/>
      <c r="D97" s="393"/>
      <c r="E97" s="393"/>
      <c r="F97" s="393"/>
    </row>
    <row r="98" spans="1:6" ht="15" customHeight="1" thickBot="1">
      <c r="A98" s="162" t="s">
        <v>251</v>
      </c>
      <c r="B98" s="163"/>
      <c r="C98" s="164"/>
      <c r="D98" s="78">
        <v>11</v>
      </c>
      <c r="E98" s="78">
        <v>12</v>
      </c>
      <c r="F98" s="78">
        <v>12</v>
      </c>
    </row>
    <row r="99" spans="1:6" ht="14.25" customHeight="1" thickBot="1">
      <c r="A99" s="162" t="s">
        <v>252</v>
      </c>
      <c r="B99" s="163"/>
      <c r="C99" s="164"/>
      <c r="D99" s="78">
        <v>1</v>
      </c>
      <c r="E99" s="78">
        <v>2</v>
      </c>
      <c r="F99" s="78">
        <v>2</v>
      </c>
    </row>
  </sheetData>
  <sheetProtection formatCells="0"/>
  <mergeCells count="3">
    <mergeCell ref="A2:B2"/>
    <mergeCell ref="A5:B5"/>
    <mergeCell ref="C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2" r:id="rId1"/>
  <rowBreaks count="1" manualBreakCount="1">
    <brk id="5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52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9.625" style="160" customWidth="1"/>
    <col min="2" max="2" width="9.625" style="161" customWidth="1"/>
    <col min="3" max="3" width="64.375" style="161" customWidth="1"/>
    <col min="4" max="4" width="12.50390625" style="161" customWidth="1"/>
    <col min="5" max="5" width="11.625" style="161" customWidth="1"/>
    <col min="6" max="6" width="12.875" style="161" customWidth="1"/>
    <col min="7" max="16384" width="9.375" style="3" customWidth="1"/>
  </cols>
  <sheetData>
    <row r="1" spans="1:6" s="2" customFormat="1" ht="27.75" customHeight="1" thickBot="1">
      <c r="A1" s="121"/>
      <c r="B1" s="122"/>
      <c r="C1" s="553" t="s">
        <v>500</v>
      </c>
      <c r="D1" s="554"/>
      <c r="E1" s="554"/>
      <c r="F1" s="554"/>
    </row>
    <row r="2" spans="1:6" s="71" customFormat="1" ht="25.5" customHeight="1">
      <c r="A2" s="549" t="s">
        <v>247</v>
      </c>
      <c r="B2" s="550"/>
      <c r="C2" s="305" t="s">
        <v>415</v>
      </c>
      <c r="D2" s="525"/>
      <c r="E2" s="525"/>
      <c r="F2" s="352" t="s">
        <v>98</v>
      </c>
    </row>
    <row r="3" spans="1:6" s="71" customFormat="1" ht="16.5" thickBot="1">
      <c r="A3" s="123" t="s">
        <v>246</v>
      </c>
      <c r="B3" s="124"/>
      <c r="C3" s="353"/>
      <c r="D3" s="526"/>
      <c r="E3" s="526"/>
      <c r="F3" s="354" t="s">
        <v>258</v>
      </c>
    </row>
    <row r="4" spans="1:6" s="72" customFormat="1" ht="15.75" customHeight="1" thickBot="1">
      <c r="A4" s="125"/>
      <c r="B4" s="125"/>
      <c r="C4" s="125"/>
      <c r="D4" s="125"/>
      <c r="E4" s="125"/>
      <c r="F4" s="126" t="s">
        <v>87</v>
      </c>
    </row>
    <row r="5" spans="1:6" ht="36.75" thickBot="1">
      <c r="A5" s="551" t="s">
        <v>248</v>
      </c>
      <c r="B5" s="552"/>
      <c r="C5" s="127" t="s">
        <v>88</v>
      </c>
      <c r="D5" s="128" t="s">
        <v>89</v>
      </c>
      <c r="E5" s="128" t="s">
        <v>486</v>
      </c>
      <c r="F5" s="128" t="s">
        <v>487</v>
      </c>
    </row>
    <row r="6" spans="1:6" s="66" customFormat="1" ht="12.75" customHeight="1" thickBot="1">
      <c r="A6" s="117">
        <v>1</v>
      </c>
      <c r="B6" s="118">
        <v>2</v>
      </c>
      <c r="C6" s="118">
        <v>3</v>
      </c>
      <c r="D6" s="119">
        <v>4</v>
      </c>
      <c r="E6" s="119">
        <v>5</v>
      </c>
      <c r="F6" s="119">
        <v>6</v>
      </c>
    </row>
    <row r="7" spans="1:6" s="66" customFormat="1" ht="15.75" customHeight="1" thickBot="1">
      <c r="A7" s="129"/>
      <c r="B7" s="130"/>
      <c r="C7" s="130" t="s">
        <v>90</v>
      </c>
      <c r="D7" s="131"/>
      <c r="E7" s="131"/>
      <c r="F7" s="131"/>
    </row>
    <row r="8" spans="1:6" s="73" customFormat="1" ht="12" customHeight="1" thickBot="1">
      <c r="A8" s="117" t="s">
        <v>52</v>
      </c>
      <c r="B8" s="132"/>
      <c r="C8" s="133" t="s">
        <v>253</v>
      </c>
      <c r="D8" s="246">
        <f>SUM(D9:D16)</f>
        <v>4279</v>
      </c>
      <c r="E8" s="246">
        <f>SUM(E9:E16)</f>
        <v>4279</v>
      </c>
      <c r="F8" s="246">
        <f>SUM(F9:F16)</f>
        <v>2018</v>
      </c>
    </row>
    <row r="9" spans="1:6" s="73" customFormat="1" ht="12" customHeight="1">
      <c r="A9" s="136"/>
      <c r="B9" s="135" t="s">
        <v>129</v>
      </c>
      <c r="C9" s="10" t="s">
        <v>178</v>
      </c>
      <c r="D9" s="323"/>
      <c r="E9" s="323"/>
      <c r="F9" s="323"/>
    </row>
    <row r="10" spans="1:6" s="73" customFormat="1" ht="12" customHeight="1">
      <c r="A10" s="134"/>
      <c r="B10" s="135" t="s">
        <v>130</v>
      </c>
      <c r="C10" s="7" t="s">
        <v>179</v>
      </c>
      <c r="D10" s="244"/>
      <c r="E10" s="244"/>
      <c r="F10" s="244"/>
    </row>
    <row r="11" spans="1:6" s="73" customFormat="1" ht="12" customHeight="1">
      <c r="A11" s="134"/>
      <c r="B11" s="135" t="s">
        <v>131</v>
      </c>
      <c r="C11" s="7" t="s">
        <v>180</v>
      </c>
      <c r="D11" s="244"/>
      <c r="E11" s="244"/>
      <c r="F11" s="244"/>
    </row>
    <row r="12" spans="1:6" s="73" customFormat="1" ht="12" customHeight="1">
      <c r="A12" s="134"/>
      <c r="B12" s="135" t="s">
        <v>132</v>
      </c>
      <c r="C12" s="7" t="s">
        <v>181</v>
      </c>
      <c r="D12" s="244">
        <v>3669</v>
      </c>
      <c r="E12" s="244">
        <v>3669</v>
      </c>
      <c r="F12" s="244">
        <v>1782</v>
      </c>
    </row>
    <row r="13" spans="1:6" s="73" customFormat="1" ht="12" customHeight="1">
      <c r="A13" s="134"/>
      <c r="B13" s="135" t="s">
        <v>152</v>
      </c>
      <c r="C13" s="6" t="s">
        <v>182</v>
      </c>
      <c r="D13" s="244"/>
      <c r="E13" s="244"/>
      <c r="F13" s="244"/>
    </row>
    <row r="14" spans="1:6" s="73" customFormat="1" ht="12" customHeight="1">
      <c r="A14" s="137"/>
      <c r="B14" s="135" t="s">
        <v>133</v>
      </c>
      <c r="C14" s="7" t="s">
        <v>183</v>
      </c>
      <c r="D14" s="324">
        <v>610</v>
      </c>
      <c r="E14" s="324">
        <v>610</v>
      </c>
      <c r="F14" s="324">
        <v>236</v>
      </c>
    </row>
    <row r="15" spans="1:6" s="74" customFormat="1" ht="12" customHeight="1">
      <c r="A15" s="134"/>
      <c r="B15" s="135" t="s">
        <v>134</v>
      </c>
      <c r="C15" s="7" t="s">
        <v>34</v>
      </c>
      <c r="D15" s="244"/>
      <c r="E15" s="244"/>
      <c r="F15" s="244"/>
    </row>
    <row r="16" spans="1:6" s="74" customFormat="1" ht="12" customHeight="1" thickBot="1">
      <c r="A16" s="138"/>
      <c r="B16" s="139" t="s">
        <v>141</v>
      </c>
      <c r="C16" s="6" t="s">
        <v>243</v>
      </c>
      <c r="D16" s="245"/>
      <c r="E16" s="245"/>
      <c r="F16" s="245"/>
    </row>
    <row r="17" spans="1:6" s="73" customFormat="1" ht="12" customHeight="1" thickBot="1">
      <c r="A17" s="117" t="s">
        <v>53</v>
      </c>
      <c r="B17" s="132"/>
      <c r="C17" s="133" t="s">
        <v>35</v>
      </c>
      <c r="D17" s="246">
        <f>SUM(D18:D21)</f>
        <v>25788</v>
      </c>
      <c r="E17" s="246">
        <f>SUM(E18:E21)</f>
        <v>25788</v>
      </c>
      <c r="F17" s="246">
        <f>SUM(F18:F21)</f>
        <v>12960</v>
      </c>
    </row>
    <row r="18" spans="1:6" s="74" customFormat="1" ht="12" customHeight="1">
      <c r="A18" s="134"/>
      <c r="B18" s="135" t="s">
        <v>135</v>
      </c>
      <c r="C18" s="9" t="s">
        <v>31</v>
      </c>
      <c r="D18" s="244">
        <v>25788</v>
      </c>
      <c r="E18" s="244">
        <v>25788</v>
      </c>
      <c r="F18" s="244">
        <v>12960</v>
      </c>
    </row>
    <row r="19" spans="1:6" s="74" customFormat="1" ht="12" customHeight="1">
      <c r="A19" s="134"/>
      <c r="B19" s="135" t="s">
        <v>136</v>
      </c>
      <c r="C19" s="7" t="s">
        <v>32</v>
      </c>
      <c r="D19" s="244"/>
      <c r="E19" s="244"/>
      <c r="F19" s="244"/>
    </row>
    <row r="20" spans="1:6" s="74" customFormat="1" ht="12" customHeight="1">
      <c r="A20" s="134"/>
      <c r="B20" s="135" t="s">
        <v>137</v>
      </c>
      <c r="C20" s="7" t="s">
        <v>33</v>
      </c>
      <c r="D20" s="244"/>
      <c r="E20" s="244"/>
      <c r="F20" s="244"/>
    </row>
    <row r="21" spans="1:6" s="74" customFormat="1" ht="12" customHeight="1" thickBot="1">
      <c r="A21" s="134"/>
      <c r="B21" s="135" t="s">
        <v>138</v>
      </c>
      <c r="C21" s="7" t="s">
        <v>32</v>
      </c>
      <c r="D21" s="244"/>
      <c r="E21" s="244"/>
      <c r="F21" s="244"/>
    </row>
    <row r="22" spans="1:6" s="74" customFormat="1" ht="12" customHeight="1" thickBot="1">
      <c r="A22" s="120" t="s">
        <v>54</v>
      </c>
      <c r="B22" s="80"/>
      <c r="C22" s="80" t="s">
        <v>36</v>
      </c>
      <c r="D22" s="246">
        <f>+D23+D24</f>
        <v>0</v>
      </c>
      <c r="E22" s="246">
        <f>+E23+E24</f>
        <v>0</v>
      </c>
      <c r="F22" s="246">
        <f>+F23+F24</f>
        <v>0</v>
      </c>
    </row>
    <row r="23" spans="1:6" s="74" customFormat="1" ht="12" customHeight="1">
      <c r="A23" s="296"/>
      <c r="B23" s="351" t="s">
        <v>109</v>
      </c>
      <c r="C23" s="85" t="s">
        <v>269</v>
      </c>
      <c r="D23" s="357"/>
      <c r="E23" s="357"/>
      <c r="F23" s="357"/>
    </row>
    <row r="24" spans="1:6" s="74" customFormat="1" ht="12" customHeight="1" thickBot="1">
      <c r="A24" s="349"/>
      <c r="B24" s="350" t="s">
        <v>110</v>
      </c>
      <c r="C24" s="86" t="s">
        <v>273</v>
      </c>
      <c r="D24" s="358"/>
      <c r="E24" s="358"/>
      <c r="F24" s="358"/>
    </row>
    <row r="25" spans="1:6" s="74" customFormat="1" ht="12" customHeight="1" thickBot="1">
      <c r="A25" s="120" t="s">
        <v>55</v>
      </c>
      <c r="B25" s="80"/>
      <c r="C25" s="80" t="s">
        <v>259</v>
      </c>
      <c r="D25" s="276"/>
      <c r="E25" s="276"/>
      <c r="F25" s="276"/>
    </row>
    <row r="26" spans="1:6" s="73" customFormat="1" ht="12" customHeight="1" thickBot="1">
      <c r="A26" s="120" t="s">
        <v>56</v>
      </c>
      <c r="B26" s="132"/>
      <c r="C26" s="80" t="s">
        <v>37</v>
      </c>
      <c r="D26" s="276"/>
      <c r="E26" s="276"/>
      <c r="F26" s="276"/>
    </row>
    <row r="27" spans="1:6" s="73" customFormat="1" ht="12" customHeight="1" thickBot="1">
      <c r="A27" s="117" t="s">
        <v>57</v>
      </c>
      <c r="B27" s="99"/>
      <c r="C27" s="80" t="s">
        <v>42</v>
      </c>
      <c r="D27" s="329">
        <f>+D8+D17+D22+D25+D26</f>
        <v>30067</v>
      </c>
      <c r="E27" s="329">
        <f>+E8+E17+E22+E25+E26</f>
        <v>30067</v>
      </c>
      <c r="F27" s="329">
        <f>+F8+F17+F22+F25+F26</f>
        <v>14978</v>
      </c>
    </row>
    <row r="28" spans="1:6" s="73" customFormat="1" ht="12" customHeight="1" thickBot="1">
      <c r="A28" s="346" t="s">
        <v>58</v>
      </c>
      <c r="B28" s="355"/>
      <c r="C28" s="348" t="s">
        <v>38</v>
      </c>
      <c r="D28" s="359">
        <f>+D29+D30</f>
        <v>0</v>
      </c>
      <c r="E28" s="359">
        <f>+E29+E30</f>
        <v>0</v>
      </c>
      <c r="F28" s="359">
        <f>+F29+F30</f>
        <v>0</v>
      </c>
    </row>
    <row r="29" spans="1:6" s="73" customFormat="1" ht="12" customHeight="1">
      <c r="A29" s="136"/>
      <c r="B29" s="97" t="s">
        <v>123</v>
      </c>
      <c r="C29" s="85" t="s">
        <v>373</v>
      </c>
      <c r="D29" s="357"/>
      <c r="E29" s="357"/>
      <c r="F29" s="357"/>
    </row>
    <row r="30" spans="1:6" s="74" customFormat="1" ht="12" customHeight="1" thickBot="1">
      <c r="A30" s="356"/>
      <c r="B30" s="98" t="s">
        <v>124</v>
      </c>
      <c r="C30" s="347" t="s">
        <v>39</v>
      </c>
      <c r="D30" s="70"/>
      <c r="E30" s="70"/>
      <c r="F30" s="70"/>
    </row>
    <row r="31" spans="1:6" s="74" customFormat="1" ht="12" customHeight="1" thickBot="1">
      <c r="A31" s="146" t="s">
        <v>59</v>
      </c>
      <c r="B31" s="344"/>
      <c r="C31" s="345" t="s">
        <v>40</v>
      </c>
      <c r="D31" s="327"/>
      <c r="E31" s="327"/>
      <c r="F31" s="327">
        <v>516</v>
      </c>
    </row>
    <row r="32" spans="1:6" s="74" customFormat="1" ht="15" customHeight="1" thickBot="1">
      <c r="A32" s="146" t="s">
        <v>60</v>
      </c>
      <c r="B32" s="147"/>
      <c r="C32" s="148" t="s">
        <v>41</v>
      </c>
      <c r="D32" s="333">
        <f>+D27+D28+D31</f>
        <v>30067</v>
      </c>
      <c r="E32" s="333">
        <f>+E27+E28+E31</f>
        <v>30067</v>
      </c>
      <c r="F32" s="333">
        <f>+F27+F28+F31</f>
        <v>15494</v>
      </c>
    </row>
    <row r="33" spans="1:6" s="74" customFormat="1" ht="15" customHeight="1">
      <c r="A33" s="149"/>
      <c r="B33" s="149"/>
      <c r="C33" s="150"/>
      <c r="D33" s="331"/>
      <c r="E33" s="331"/>
      <c r="F33" s="331"/>
    </row>
    <row r="34" spans="1:6" ht="13.5" thickBot="1">
      <c r="A34" s="151"/>
      <c r="B34" s="152"/>
      <c r="C34" s="152"/>
      <c r="D34" s="332"/>
      <c r="E34" s="332"/>
      <c r="F34" s="332"/>
    </row>
    <row r="35" spans="1:6" s="66" customFormat="1" ht="16.5" customHeight="1" thickBot="1">
      <c r="A35" s="153"/>
      <c r="B35" s="154"/>
      <c r="C35" s="155" t="s">
        <v>94</v>
      </c>
      <c r="D35" s="333"/>
      <c r="E35" s="333"/>
      <c r="F35" s="333"/>
    </row>
    <row r="36" spans="1:6" s="75" customFormat="1" ht="12" customHeight="1" thickBot="1">
      <c r="A36" s="120" t="s">
        <v>52</v>
      </c>
      <c r="B36" s="22"/>
      <c r="C36" s="80" t="s">
        <v>30</v>
      </c>
      <c r="D36" s="246">
        <f>SUM(D37:D41)</f>
        <v>30067</v>
      </c>
      <c r="E36" s="246">
        <f>SUM(E37:E41)</f>
        <v>30067</v>
      </c>
      <c r="F36" s="246">
        <f>SUM(F37:F41)</f>
        <v>15406</v>
      </c>
    </row>
    <row r="37" spans="1:6" ht="12" customHeight="1">
      <c r="A37" s="156"/>
      <c r="B37" s="96" t="s">
        <v>129</v>
      </c>
      <c r="C37" s="9" t="s">
        <v>83</v>
      </c>
      <c r="D37" s="67">
        <v>15777</v>
      </c>
      <c r="E37" s="67">
        <v>15777</v>
      </c>
      <c r="F37" s="67">
        <v>8577</v>
      </c>
    </row>
    <row r="38" spans="1:6" ht="12" customHeight="1">
      <c r="A38" s="157"/>
      <c r="B38" s="91" t="s">
        <v>130</v>
      </c>
      <c r="C38" s="7" t="s">
        <v>211</v>
      </c>
      <c r="D38" s="69">
        <v>3904</v>
      </c>
      <c r="E38" s="69">
        <v>3904</v>
      </c>
      <c r="F38" s="69">
        <v>2210</v>
      </c>
    </row>
    <row r="39" spans="1:6" ht="12" customHeight="1">
      <c r="A39" s="157"/>
      <c r="B39" s="91" t="s">
        <v>131</v>
      </c>
      <c r="C39" s="7" t="s">
        <v>150</v>
      </c>
      <c r="D39" s="69">
        <v>9149</v>
      </c>
      <c r="E39" s="69">
        <v>9149</v>
      </c>
      <c r="F39" s="69">
        <v>3734</v>
      </c>
    </row>
    <row r="40" spans="1:6" ht="12" customHeight="1">
      <c r="A40" s="157"/>
      <c r="B40" s="91" t="s">
        <v>132</v>
      </c>
      <c r="C40" s="7" t="s">
        <v>212</v>
      </c>
      <c r="D40" s="69"/>
      <c r="E40" s="69"/>
      <c r="F40" s="69"/>
    </row>
    <row r="41" spans="1:6" ht="12" customHeight="1" thickBot="1">
      <c r="A41" s="157"/>
      <c r="B41" s="91" t="s">
        <v>140</v>
      </c>
      <c r="C41" s="7" t="s">
        <v>213</v>
      </c>
      <c r="D41" s="69">
        <v>1237</v>
      </c>
      <c r="E41" s="69">
        <v>1237</v>
      </c>
      <c r="F41" s="69">
        <v>885</v>
      </c>
    </row>
    <row r="42" spans="1:6" ht="12" customHeight="1" thickBot="1">
      <c r="A42" s="120" t="s">
        <v>53</v>
      </c>
      <c r="B42" s="22"/>
      <c r="C42" s="80" t="s">
        <v>46</v>
      </c>
      <c r="D42" s="246">
        <f>SUM(D43:D46)</f>
        <v>0</v>
      </c>
      <c r="E42" s="246">
        <f>SUM(E43:E46)</f>
        <v>0</v>
      </c>
      <c r="F42" s="246">
        <f>SUM(F43:F46)</f>
        <v>0</v>
      </c>
    </row>
    <row r="43" spans="1:6" s="75" customFormat="1" ht="12" customHeight="1">
      <c r="A43" s="156"/>
      <c r="B43" s="96" t="s">
        <v>135</v>
      </c>
      <c r="C43" s="9" t="s">
        <v>302</v>
      </c>
      <c r="D43" s="67"/>
      <c r="E43" s="67"/>
      <c r="F43" s="67"/>
    </row>
    <row r="44" spans="1:6" ht="12" customHeight="1">
      <c r="A44" s="157"/>
      <c r="B44" s="91" t="s">
        <v>136</v>
      </c>
      <c r="C44" s="7" t="s">
        <v>215</v>
      </c>
      <c r="D44" s="69"/>
      <c r="E44" s="69"/>
      <c r="F44" s="69"/>
    </row>
    <row r="45" spans="1:6" ht="12" customHeight="1">
      <c r="A45" s="157"/>
      <c r="B45" s="91" t="s">
        <v>139</v>
      </c>
      <c r="C45" s="7" t="s">
        <v>95</v>
      </c>
      <c r="D45" s="69"/>
      <c r="E45" s="69"/>
      <c r="F45" s="69"/>
    </row>
    <row r="46" spans="1:6" ht="12" customHeight="1" thickBot="1">
      <c r="A46" s="157"/>
      <c r="B46" s="91" t="s">
        <v>147</v>
      </c>
      <c r="C46" s="7" t="s">
        <v>43</v>
      </c>
      <c r="D46" s="69"/>
      <c r="E46" s="69"/>
      <c r="F46" s="69"/>
    </row>
    <row r="47" spans="1:6" ht="12" customHeight="1" thickBot="1">
      <c r="A47" s="120" t="s">
        <v>54</v>
      </c>
      <c r="B47" s="22"/>
      <c r="C47" s="22" t="s">
        <v>44</v>
      </c>
      <c r="D47" s="276"/>
      <c r="E47" s="276"/>
      <c r="F47" s="276"/>
    </row>
    <row r="48" spans="1:6" s="74" customFormat="1" ht="12" customHeight="1" thickBot="1">
      <c r="A48" s="146" t="s">
        <v>55</v>
      </c>
      <c r="B48" s="344"/>
      <c r="C48" s="345" t="s">
        <v>47</v>
      </c>
      <c r="D48" s="327"/>
      <c r="E48" s="327"/>
      <c r="F48" s="327"/>
    </row>
    <row r="49" spans="1:6" ht="15" customHeight="1" thickBot="1">
      <c r="A49" s="120" t="s">
        <v>56</v>
      </c>
      <c r="B49" s="143"/>
      <c r="C49" s="159" t="s">
        <v>45</v>
      </c>
      <c r="D49" s="340">
        <f>+D36+D42+D47+D48</f>
        <v>30067</v>
      </c>
      <c r="E49" s="340">
        <f>+E36+E42+E47+E48</f>
        <v>30067</v>
      </c>
      <c r="F49" s="340">
        <f>+F36+F42+F47+F48</f>
        <v>15406</v>
      </c>
    </row>
    <row r="50" spans="4:6" ht="13.5" thickBot="1">
      <c r="D50" s="341"/>
      <c r="E50" s="341"/>
      <c r="F50" s="341"/>
    </row>
    <row r="51" spans="1:6" ht="15" customHeight="1" thickBot="1">
      <c r="A51" s="162" t="s">
        <v>251</v>
      </c>
      <c r="B51" s="163"/>
      <c r="C51" s="164"/>
      <c r="D51" s="78">
        <v>7</v>
      </c>
      <c r="E51" s="78">
        <v>7</v>
      </c>
      <c r="F51" s="78">
        <v>7</v>
      </c>
    </row>
    <row r="52" spans="1:6" ht="14.25" customHeight="1" thickBot="1">
      <c r="A52" s="162" t="s">
        <v>252</v>
      </c>
      <c r="B52" s="163"/>
      <c r="C52" s="164"/>
      <c r="D52" s="78"/>
      <c r="E52" s="78"/>
      <c r="F52" s="78"/>
    </row>
  </sheetData>
  <sheetProtection formatCells="0"/>
  <mergeCells count="3">
    <mergeCell ref="A2:B2"/>
    <mergeCell ref="A5:B5"/>
    <mergeCell ref="C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5.50390625" style="415" customWidth="1"/>
    <col min="2" max="2" width="33.125" style="415" customWidth="1"/>
    <col min="3" max="3" width="12.375" style="415" customWidth="1"/>
    <col min="4" max="4" width="11.50390625" style="415" customWidth="1"/>
    <col min="5" max="5" width="11.375" style="415" customWidth="1"/>
    <col min="6" max="6" width="11.00390625" style="415" customWidth="1"/>
    <col min="7" max="7" width="14.375" style="415" customWidth="1"/>
    <col min="8" max="16384" width="9.375" style="415" customWidth="1"/>
  </cols>
  <sheetData>
    <row r="1" spans="1:7" ht="43.5" customHeight="1">
      <c r="A1" s="556" t="s">
        <v>448</v>
      </c>
      <c r="B1" s="556"/>
      <c r="C1" s="556"/>
      <c r="D1" s="556"/>
      <c r="E1" s="556"/>
      <c r="F1" s="556"/>
      <c r="G1" s="556"/>
    </row>
    <row r="3" spans="1:7" s="418" customFormat="1" ht="27" customHeight="1">
      <c r="A3" s="416" t="s">
        <v>449</v>
      </c>
      <c r="B3" s="417"/>
      <c r="C3" s="555" t="s">
        <v>490</v>
      </c>
      <c r="D3" s="555"/>
      <c r="E3" s="555"/>
      <c r="F3" s="555"/>
      <c r="G3" s="555"/>
    </row>
    <row r="4" spans="1:7" s="418" customFormat="1" ht="15.75">
      <c r="A4" s="417"/>
      <c r="B4" s="417"/>
      <c r="C4" s="417"/>
      <c r="D4" s="417"/>
      <c r="E4" s="417"/>
      <c r="F4" s="417"/>
      <c r="G4" s="417"/>
    </row>
    <row r="5" spans="1:7" s="418" customFormat="1" ht="24.75" customHeight="1">
      <c r="A5" s="416" t="s">
        <v>450</v>
      </c>
      <c r="B5" s="417"/>
      <c r="C5" s="555" t="s">
        <v>491</v>
      </c>
      <c r="D5" s="555"/>
      <c r="E5" s="555"/>
      <c r="F5" s="555"/>
      <c r="G5" s="417"/>
    </row>
    <row r="6" spans="1:7" s="420" customFormat="1" ht="12.75">
      <c r="A6" s="419"/>
      <c r="B6" s="419"/>
      <c r="C6" s="419"/>
      <c r="D6" s="419"/>
      <c r="E6" s="419"/>
      <c r="F6" s="419"/>
      <c r="G6" s="419"/>
    </row>
    <row r="7" spans="1:7" s="424" customFormat="1" ht="15" customHeight="1">
      <c r="A7" s="421" t="s">
        <v>451</v>
      </c>
      <c r="B7" s="422"/>
      <c r="C7" s="422"/>
      <c r="D7" s="423"/>
      <c r="E7" s="423"/>
      <c r="F7" s="423"/>
      <c r="G7" s="423"/>
    </row>
    <row r="8" spans="1:7" s="424" customFormat="1" ht="15" customHeight="1" thickBot="1">
      <c r="A8" s="421" t="s">
        <v>452</v>
      </c>
      <c r="B8" s="423"/>
      <c r="C8" s="423"/>
      <c r="D8" s="423"/>
      <c r="E8" s="423"/>
      <c r="F8" s="423"/>
      <c r="G8" s="423"/>
    </row>
    <row r="9" spans="1:7" s="428" customFormat="1" ht="42" customHeight="1" thickBot="1">
      <c r="A9" s="425" t="s">
        <v>50</v>
      </c>
      <c r="B9" s="426" t="s">
        <v>453</v>
      </c>
      <c r="C9" s="426" t="s">
        <v>454</v>
      </c>
      <c r="D9" s="426" t="s">
        <v>455</v>
      </c>
      <c r="E9" s="426" t="s">
        <v>456</v>
      </c>
      <c r="F9" s="426" t="s">
        <v>457</v>
      </c>
      <c r="G9" s="427" t="s">
        <v>85</v>
      </c>
    </row>
    <row r="10" spans="1:7" ht="24" customHeight="1">
      <c r="A10" s="429" t="s">
        <v>52</v>
      </c>
      <c r="B10" s="430" t="s">
        <v>458</v>
      </c>
      <c r="C10" s="431"/>
      <c r="D10" s="431"/>
      <c r="E10" s="431"/>
      <c r="F10" s="431"/>
      <c r="G10" s="432">
        <f>SUM(C10:F10)</f>
        <v>0</v>
      </c>
    </row>
    <row r="11" spans="1:7" ht="24" customHeight="1">
      <c r="A11" s="433" t="s">
        <v>53</v>
      </c>
      <c r="B11" s="434" t="s">
        <v>459</v>
      </c>
      <c r="C11" s="435"/>
      <c r="D11" s="435"/>
      <c r="E11" s="435"/>
      <c r="F11" s="435"/>
      <c r="G11" s="436">
        <f aca="true" t="shared" si="0" ref="G11:G16">SUM(C11:F11)</f>
        <v>0</v>
      </c>
    </row>
    <row r="12" spans="1:7" ht="24" customHeight="1">
      <c r="A12" s="433" t="s">
        <v>54</v>
      </c>
      <c r="B12" s="434" t="s">
        <v>460</v>
      </c>
      <c r="C12" s="435"/>
      <c r="D12" s="435"/>
      <c r="E12" s="435"/>
      <c r="F12" s="435"/>
      <c r="G12" s="436">
        <f t="shared" si="0"/>
        <v>0</v>
      </c>
    </row>
    <row r="13" spans="1:7" ht="24" customHeight="1">
      <c r="A13" s="433" t="s">
        <v>55</v>
      </c>
      <c r="B13" s="434" t="s">
        <v>461</v>
      </c>
      <c r="C13" s="435"/>
      <c r="D13" s="435"/>
      <c r="E13" s="435"/>
      <c r="F13" s="435"/>
      <c r="G13" s="436">
        <f t="shared" si="0"/>
        <v>0</v>
      </c>
    </row>
    <row r="14" spans="1:7" ht="24" customHeight="1">
      <c r="A14" s="433" t="s">
        <v>56</v>
      </c>
      <c r="B14" s="434" t="s">
        <v>462</v>
      </c>
      <c r="C14" s="435"/>
      <c r="D14" s="435"/>
      <c r="E14" s="435"/>
      <c r="F14" s="435"/>
      <c r="G14" s="436">
        <f t="shared" si="0"/>
        <v>0</v>
      </c>
    </row>
    <row r="15" spans="1:7" ht="24" customHeight="1" thickBot="1">
      <c r="A15" s="437" t="s">
        <v>57</v>
      </c>
      <c r="B15" s="438" t="s">
        <v>463</v>
      </c>
      <c r="C15" s="439"/>
      <c r="D15" s="439"/>
      <c r="E15" s="439"/>
      <c r="F15" s="439"/>
      <c r="G15" s="440">
        <f t="shared" si="0"/>
        <v>0</v>
      </c>
    </row>
    <row r="16" spans="1:7" s="445" customFormat="1" ht="24" customHeight="1" thickBot="1">
      <c r="A16" s="441" t="s">
        <v>58</v>
      </c>
      <c r="B16" s="442" t="s">
        <v>85</v>
      </c>
      <c r="C16" s="443">
        <f>SUM(C10:C15)</f>
        <v>0</v>
      </c>
      <c r="D16" s="443">
        <f>SUM(D10:D15)</f>
        <v>0</v>
      </c>
      <c r="E16" s="443">
        <f>SUM(E10:E15)</f>
        <v>0</v>
      </c>
      <c r="F16" s="443">
        <f>SUM(F10:F15)</f>
        <v>0</v>
      </c>
      <c r="G16" s="444">
        <f t="shared" si="0"/>
        <v>0</v>
      </c>
    </row>
    <row r="17" spans="1:7" s="420" customFormat="1" ht="12.75">
      <c r="A17" s="419"/>
      <c r="B17" s="419"/>
      <c r="C17" s="419"/>
      <c r="D17" s="419"/>
      <c r="E17" s="419"/>
      <c r="F17" s="419"/>
      <c r="G17" s="419"/>
    </row>
    <row r="18" spans="1:7" s="420" customFormat="1" ht="12.75">
      <c r="A18" s="419"/>
      <c r="B18" s="419"/>
      <c r="C18" s="419"/>
      <c r="D18" s="419"/>
      <c r="E18" s="419"/>
      <c r="F18" s="419"/>
      <c r="G18" s="419"/>
    </row>
    <row r="19" spans="1:7" s="420" customFormat="1" ht="12.75">
      <c r="A19" s="419"/>
      <c r="B19" s="419"/>
      <c r="C19" s="419"/>
      <c r="D19" s="419"/>
      <c r="E19" s="419"/>
      <c r="F19" s="419"/>
      <c r="G19" s="419"/>
    </row>
    <row r="20" spans="1:7" s="420" customFormat="1" ht="15.75">
      <c r="A20" s="418" t="s">
        <v>464</v>
      </c>
      <c r="B20" s="419"/>
      <c r="C20" s="419"/>
      <c r="D20" s="419"/>
      <c r="E20" s="419"/>
      <c r="F20" s="419"/>
      <c r="G20" s="419"/>
    </row>
    <row r="21" spans="1:7" s="420" customFormat="1" ht="12.75">
      <c r="A21" s="419"/>
      <c r="B21" s="419"/>
      <c r="C21" s="419"/>
      <c r="D21" s="419"/>
      <c r="E21" s="419"/>
      <c r="F21" s="419"/>
      <c r="G21" s="419"/>
    </row>
    <row r="22" spans="1:7" ht="12.75">
      <c r="A22" s="419"/>
      <c r="B22" s="419"/>
      <c r="C22" s="419"/>
      <c r="D22" s="419"/>
      <c r="E22" s="419"/>
      <c r="F22" s="419"/>
      <c r="G22" s="419"/>
    </row>
    <row r="23" spans="1:7" ht="12.75">
      <c r="A23" s="419"/>
      <c r="B23" s="419"/>
      <c r="C23" s="420"/>
      <c r="D23" s="420"/>
      <c r="E23" s="420"/>
      <c r="F23" s="420"/>
      <c r="G23" s="419"/>
    </row>
    <row r="24" spans="1:7" ht="13.5">
      <c r="A24" s="419"/>
      <c r="B24" s="419"/>
      <c r="C24" s="446"/>
      <c r="D24" s="447" t="s">
        <v>465</v>
      </c>
      <c r="E24" s="447"/>
      <c r="F24" s="446"/>
      <c r="G24" s="419"/>
    </row>
    <row r="25" spans="3:6" ht="13.5">
      <c r="C25" s="448"/>
      <c r="D25" s="449"/>
      <c r="E25" s="449"/>
      <c r="F25" s="448"/>
    </row>
    <row r="26" spans="3:6" ht="13.5">
      <c r="C26" s="448"/>
      <c r="D26" s="449"/>
      <c r="E26" s="449"/>
      <c r="F26" s="448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12. melléklet a 11/2013. (X. 1.) önkormányzati rendelethez
"7. melléklet a 3/2013. (III. 7.) önkormányzati rendelethez"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view="pageLayout" zoomScaleNormal="120" zoomScaleSheetLayoutView="130" workbookViewId="0" topLeftCell="A1">
      <selection activeCell="A2" sqref="A2:B2"/>
    </sheetView>
  </sheetViews>
  <sheetFormatPr defaultColWidth="9.00390625" defaultRowHeight="12.75"/>
  <cols>
    <col min="1" max="1" width="9.00390625" style="378" customWidth="1"/>
    <col min="2" max="2" width="76.125" style="378" customWidth="1"/>
    <col min="3" max="3" width="13.875" style="378" customWidth="1"/>
    <col min="4" max="4" width="13.00390625" style="378" customWidth="1"/>
    <col min="5" max="5" width="12.00390625" style="379" customWidth="1"/>
    <col min="6" max="6" width="9.00390625" style="35" customWidth="1"/>
    <col min="7" max="16384" width="9.375" style="35" customWidth="1"/>
  </cols>
  <sheetData>
    <row r="1" spans="1:5" ht="15.75" customHeight="1">
      <c r="A1" s="534" t="s">
        <v>49</v>
      </c>
      <c r="B1" s="534"/>
      <c r="C1" s="534"/>
      <c r="D1" s="534"/>
      <c r="E1" s="534"/>
    </row>
    <row r="2" spans="1:5" ht="15.75" customHeight="1" thickBot="1">
      <c r="A2" s="536" t="s">
        <v>157</v>
      </c>
      <c r="B2" s="536"/>
      <c r="C2" s="451"/>
      <c r="D2" s="451"/>
      <c r="E2" s="229" t="s">
        <v>322</v>
      </c>
    </row>
    <row r="3" spans="1:5" ht="37.5" customHeight="1" thickBot="1">
      <c r="A3" s="26" t="s">
        <v>107</v>
      </c>
      <c r="B3" s="27" t="s">
        <v>51</v>
      </c>
      <c r="C3" s="36" t="s">
        <v>300</v>
      </c>
      <c r="D3" s="36" t="s">
        <v>470</v>
      </c>
      <c r="E3" s="36" t="s">
        <v>471</v>
      </c>
    </row>
    <row r="4" spans="1:5" s="37" customFormat="1" ht="12" customHeight="1" thickBot="1">
      <c r="A4" s="32">
        <v>1</v>
      </c>
      <c r="B4" s="33">
        <v>2</v>
      </c>
      <c r="C4" s="34">
        <v>3</v>
      </c>
      <c r="D4" s="34">
        <v>4</v>
      </c>
      <c r="E4" s="34">
        <v>5</v>
      </c>
    </row>
    <row r="5" spans="1:5" s="1" customFormat="1" ht="12" customHeight="1" thickBot="1">
      <c r="A5" s="23" t="s">
        <v>52</v>
      </c>
      <c r="B5" s="22" t="s">
        <v>170</v>
      </c>
      <c r="C5" s="207">
        <f>+C6+C11+C20</f>
        <v>190684</v>
      </c>
      <c r="D5" s="207">
        <f>+D6+D11+D20</f>
        <v>195586</v>
      </c>
      <c r="E5" s="207">
        <f>+E6+E11+E20</f>
        <v>113150</v>
      </c>
    </row>
    <row r="6" spans="1:5" s="1" customFormat="1" ht="12" customHeight="1" thickBot="1">
      <c r="A6" s="21" t="s">
        <v>53</v>
      </c>
      <c r="B6" s="184" t="s">
        <v>391</v>
      </c>
      <c r="C6" s="166">
        <f>+C7+C8+C9+C10</f>
        <v>175823</v>
      </c>
      <c r="D6" s="166">
        <f>+D7+D8+D9+D10</f>
        <v>175825</v>
      </c>
      <c r="E6" s="166">
        <f>+E7+E8+E9+E10</f>
        <v>100771</v>
      </c>
    </row>
    <row r="7" spans="1:5" s="1" customFormat="1" ht="12" customHeight="1">
      <c r="A7" s="14" t="s">
        <v>135</v>
      </c>
      <c r="B7" s="360" t="s">
        <v>92</v>
      </c>
      <c r="C7" s="167">
        <v>175395</v>
      </c>
      <c r="D7" s="167">
        <v>175585</v>
      </c>
      <c r="E7" s="167">
        <v>100728</v>
      </c>
    </row>
    <row r="8" spans="1:5" s="1" customFormat="1" ht="12" customHeight="1">
      <c r="A8" s="14" t="s">
        <v>136</v>
      </c>
      <c r="B8" s="198" t="s">
        <v>108</v>
      </c>
      <c r="C8" s="167">
        <v>0</v>
      </c>
      <c r="D8" s="167">
        <v>0</v>
      </c>
      <c r="E8" s="167">
        <v>0</v>
      </c>
    </row>
    <row r="9" spans="1:5" s="1" customFormat="1" ht="12" customHeight="1">
      <c r="A9" s="14" t="s">
        <v>137</v>
      </c>
      <c r="B9" s="198" t="s">
        <v>171</v>
      </c>
      <c r="C9" s="167"/>
      <c r="D9" s="167"/>
      <c r="E9" s="167"/>
    </row>
    <row r="10" spans="1:5" s="1" customFormat="1" ht="12" customHeight="1" thickBot="1">
      <c r="A10" s="14" t="s">
        <v>138</v>
      </c>
      <c r="B10" s="361" t="s">
        <v>172</v>
      </c>
      <c r="C10" s="167">
        <v>428</v>
      </c>
      <c r="D10" s="167">
        <v>240</v>
      </c>
      <c r="E10" s="167">
        <v>43</v>
      </c>
    </row>
    <row r="11" spans="1:5" s="1" customFormat="1" ht="12" customHeight="1" thickBot="1">
      <c r="A11" s="21" t="s">
        <v>54</v>
      </c>
      <c r="B11" s="22" t="s">
        <v>173</v>
      </c>
      <c r="C11" s="208">
        <f>+C12+C13+C14+C15+C16+C17+C18+C19</f>
        <v>12261</v>
      </c>
      <c r="D11" s="208">
        <f>SUM(D12:D19)</f>
        <v>17161</v>
      </c>
      <c r="E11" s="208">
        <f>E12+E13+E14+E15+E16+E17+E18+E19</f>
        <v>11106</v>
      </c>
    </row>
    <row r="12" spans="1:5" s="1" customFormat="1" ht="12" customHeight="1">
      <c r="A12" s="18" t="s">
        <v>109</v>
      </c>
      <c r="B12" s="10" t="s">
        <v>178</v>
      </c>
      <c r="C12" s="209"/>
      <c r="D12" s="209"/>
      <c r="E12" s="209"/>
    </row>
    <row r="13" spans="1:5" s="1" customFormat="1" ht="12" customHeight="1">
      <c r="A13" s="14" t="s">
        <v>110</v>
      </c>
      <c r="B13" s="7" t="s">
        <v>179</v>
      </c>
      <c r="C13" s="210"/>
      <c r="D13" s="210"/>
      <c r="E13" s="210"/>
    </row>
    <row r="14" spans="1:5" s="1" customFormat="1" ht="12" customHeight="1">
      <c r="A14" s="14" t="s">
        <v>111</v>
      </c>
      <c r="B14" s="7" t="s">
        <v>180</v>
      </c>
      <c r="C14" s="210">
        <v>1500</v>
      </c>
      <c r="D14" s="210">
        <v>1498</v>
      </c>
      <c r="E14" s="210">
        <v>147</v>
      </c>
    </row>
    <row r="15" spans="1:5" s="1" customFormat="1" ht="12" customHeight="1">
      <c r="A15" s="14" t="s">
        <v>112</v>
      </c>
      <c r="B15" s="7" t="s">
        <v>181</v>
      </c>
      <c r="C15" s="210">
        <v>3669</v>
      </c>
      <c r="D15" s="210">
        <v>3669</v>
      </c>
      <c r="E15" s="210">
        <v>1782</v>
      </c>
    </row>
    <row r="16" spans="1:5" s="1" customFormat="1" ht="12" customHeight="1">
      <c r="A16" s="13" t="s">
        <v>174</v>
      </c>
      <c r="B16" s="6" t="s">
        <v>182</v>
      </c>
      <c r="C16" s="211"/>
      <c r="D16" s="211"/>
      <c r="E16" s="211"/>
    </row>
    <row r="17" spans="1:5" s="1" customFormat="1" ht="12" customHeight="1">
      <c r="A17" s="14" t="s">
        <v>175</v>
      </c>
      <c r="B17" s="7" t="s">
        <v>261</v>
      </c>
      <c r="C17" s="210">
        <v>1092</v>
      </c>
      <c r="D17" s="210">
        <v>1092</v>
      </c>
      <c r="E17" s="210">
        <v>275</v>
      </c>
    </row>
    <row r="18" spans="1:5" s="1" customFormat="1" ht="12" customHeight="1">
      <c r="A18" s="14" t="s">
        <v>176</v>
      </c>
      <c r="B18" s="7" t="s">
        <v>184</v>
      </c>
      <c r="C18" s="210">
        <v>4000</v>
      </c>
      <c r="D18" s="210">
        <v>8902</v>
      </c>
      <c r="E18" s="210">
        <v>8902</v>
      </c>
    </row>
    <row r="19" spans="1:5" s="1" customFormat="1" ht="12" customHeight="1" thickBot="1">
      <c r="A19" s="15" t="s">
        <v>177</v>
      </c>
      <c r="B19" s="8" t="s">
        <v>185</v>
      </c>
      <c r="C19" s="212">
        <v>2000</v>
      </c>
      <c r="D19" s="212">
        <v>2000</v>
      </c>
      <c r="E19" s="212">
        <v>0</v>
      </c>
    </row>
    <row r="20" spans="1:5" s="1" customFormat="1" ht="12" customHeight="1" thickBot="1">
      <c r="A20" s="21" t="s">
        <v>186</v>
      </c>
      <c r="B20" s="22" t="s">
        <v>262</v>
      </c>
      <c r="C20" s="213">
        <v>2600</v>
      </c>
      <c r="D20" s="213">
        <v>2600</v>
      </c>
      <c r="E20" s="213">
        <v>1273</v>
      </c>
    </row>
    <row r="21" spans="1:5" s="1" customFormat="1" ht="12" customHeight="1" thickBot="1">
      <c r="A21" s="21" t="s">
        <v>56</v>
      </c>
      <c r="B21" s="22" t="s">
        <v>188</v>
      </c>
      <c r="C21" s="208">
        <v>33256</v>
      </c>
      <c r="D21" s="208">
        <v>35029</v>
      </c>
      <c r="E21" s="208">
        <v>17928</v>
      </c>
    </row>
    <row r="22" spans="1:5" s="1" customFormat="1" ht="12" customHeight="1">
      <c r="A22" s="16" t="s">
        <v>113</v>
      </c>
      <c r="B22" s="9" t="s">
        <v>194</v>
      </c>
      <c r="C22" s="214">
        <v>4723</v>
      </c>
      <c r="D22" s="214">
        <v>4723</v>
      </c>
      <c r="E22" s="214">
        <v>2362</v>
      </c>
    </row>
    <row r="23" spans="1:5" s="1" customFormat="1" ht="12" customHeight="1">
      <c r="A23" s="14" t="s">
        <v>114</v>
      </c>
      <c r="B23" s="7" t="s">
        <v>195</v>
      </c>
      <c r="C23" s="210">
        <v>28533</v>
      </c>
      <c r="D23" s="210">
        <v>30306</v>
      </c>
      <c r="E23" s="210">
        <v>15566</v>
      </c>
    </row>
    <row r="24" spans="1:5" s="1" customFormat="1" ht="12" customHeight="1">
      <c r="A24" s="14" t="s">
        <v>115</v>
      </c>
      <c r="B24" s="7" t="s">
        <v>196</v>
      </c>
      <c r="C24" s="210"/>
      <c r="D24" s="210"/>
      <c r="E24" s="210"/>
    </row>
    <row r="25" spans="1:5" s="1" customFormat="1" ht="12" customHeight="1">
      <c r="A25" s="17" t="s">
        <v>189</v>
      </c>
      <c r="B25" s="7" t="s">
        <v>118</v>
      </c>
      <c r="C25" s="215"/>
      <c r="D25" s="215"/>
      <c r="E25" s="215"/>
    </row>
    <row r="26" spans="1:5" s="1" customFormat="1" ht="12" customHeight="1">
      <c r="A26" s="17" t="s">
        <v>190</v>
      </c>
      <c r="B26" s="7" t="s">
        <v>197</v>
      </c>
      <c r="C26" s="215"/>
      <c r="D26" s="215"/>
      <c r="E26" s="215"/>
    </row>
    <row r="27" spans="1:5" s="1" customFormat="1" ht="12" customHeight="1">
      <c r="A27" s="14" t="s">
        <v>191</v>
      </c>
      <c r="B27" s="7" t="s">
        <v>198</v>
      </c>
      <c r="C27" s="210"/>
      <c r="D27" s="210"/>
      <c r="E27" s="210"/>
    </row>
    <row r="28" spans="1:5" s="1" customFormat="1" ht="12" customHeight="1">
      <c r="A28" s="14" t="s">
        <v>192</v>
      </c>
      <c r="B28" s="7" t="s">
        <v>263</v>
      </c>
      <c r="C28" s="216"/>
      <c r="D28" s="216"/>
      <c r="E28" s="216"/>
    </row>
    <row r="29" spans="1:5" s="1" customFormat="1" ht="12" customHeight="1" thickBot="1">
      <c r="A29" s="14" t="s">
        <v>193</v>
      </c>
      <c r="B29" s="12" t="s">
        <v>200</v>
      </c>
      <c r="C29" s="216"/>
      <c r="D29" s="216"/>
      <c r="E29" s="216"/>
    </row>
    <row r="30" spans="1:5" s="1" customFormat="1" ht="12" customHeight="1" thickBot="1">
      <c r="A30" s="177" t="s">
        <v>57</v>
      </c>
      <c r="B30" s="22" t="s">
        <v>392</v>
      </c>
      <c r="C30" s="166">
        <f>+C31+C37</f>
        <v>3763</v>
      </c>
      <c r="D30" s="166">
        <f>D31+D37</f>
        <v>12163</v>
      </c>
      <c r="E30" s="166">
        <f>+E31+E37</f>
        <v>12163</v>
      </c>
    </row>
    <row r="31" spans="1:5" s="1" customFormat="1" ht="12" customHeight="1">
      <c r="A31" s="178" t="s">
        <v>116</v>
      </c>
      <c r="B31" s="362" t="s">
        <v>393</v>
      </c>
      <c r="C31" s="175">
        <f>+C32+C33+C34+C35+C36</f>
        <v>3763</v>
      </c>
      <c r="D31" s="175">
        <v>4539</v>
      </c>
      <c r="E31" s="175">
        <v>4539</v>
      </c>
    </row>
    <row r="32" spans="1:5" s="1" customFormat="1" ht="12" customHeight="1">
      <c r="A32" s="179" t="s">
        <v>119</v>
      </c>
      <c r="B32" s="185" t="s">
        <v>264</v>
      </c>
      <c r="C32" s="171">
        <v>3763</v>
      </c>
      <c r="D32" s="171">
        <v>4539</v>
      </c>
      <c r="E32" s="171">
        <v>2006</v>
      </c>
    </row>
    <row r="33" spans="1:5" s="1" customFormat="1" ht="12" customHeight="1">
      <c r="A33" s="179" t="s">
        <v>120</v>
      </c>
      <c r="B33" s="185" t="s">
        <v>265</v>
      </c>
      <c r="C33" s="171"/>
      <c r="D33" s="171"/>
      <c r="E33" s="171">
        <v>200</v>
      </c>
    </row>
    <row r="34" spans="1:5" s="1" customFormat="1" ht="12" customHeight="1">
      <c r="A34" s="179" t="s">
        <v>121</v>
      </c>
      <c r="B34" s="185" t="s">
        <v>266</v>
      </c>
      <c r="C34" s="171"/>
      <c r="D34" s="171"/>
      <c r="E34" s="171">
        <v>0</v>
      </c>
    </row>
    <row r="35" spans="1:5" s="1" customFormat="1" ht="12" customHeight="1">
      <c r="A35" s="179" t="s">
        <v>122</v>
      </c>
      <c r="B35" s="185" t="s">
        <v>267</v>
      </c>
      <c r="C35" s="171"/>
      <c r="D35" s="171"/>
      <c r="E35" s="171">
        <v>1876</v>
      </c>
    </row>
    <row r="36" spans="1:5" s="1" customFormat="1" ht="12" customHeight="1">
      <c r="A36" s="179" t="s">
        <v>201</v>
      </c>
      <c r="B36" s="185" t="s">
        <v>394</v>
      </c>
      <c r="C36" s="171"/>
      <c r="D36" s="171"/>
      <c r="E36" s="171"/>
    </row>
    <row r="37" spans="1:5" s="1" customFormat="1" ht="12" customHeight="1">
      <c r="A37" s="179" t="s">
        <v>117</v>
      </c>
      <c r="B37" s="186" t="s">
        <v>395</v>
      </c>
      <c r="C37" s="174">
        <f>+C38+C39+C40+C41+C42</f>
        <v>0</v>
      </c>
      <c r="D37" s="174">
        <v>7624</v>
      </c>
      <c r="E37" s="174">
        <v>7624</v>
      </c>
    </row>
    <row r="38" spans="1:5" s="1" customFormat="1" ht="12" customHeight="1">
      <c r="A38" s="179" t="s">
        <v>125</v>
      </c>
      <c r="B38" s="185" t="s">
        <v>264</v>
      </c>
      <c r="C38" s="171"/>
      <c r="D38" s="171"/>
      <c r="E38" s="171"/>
    </row>
    <row r="39" spans="1:5" s="1" customFormat="1" ht="12" customHeight="1">
      <c r="A39" s="179" t="s">
        <v>126</v>
      </c>
      <c r="B39" s="185" t="s">
        <v>265</v>
      </c>
      <c r="C39" s="171"/>
      <c r="D39" s="171"/>
      <c r="E39" s="171"/>
    </row>
    <row r="40" spans="1:5" s="1" customFormat="1" ht="12" customHeight="1">
      <c r="A40" s="179" t="s">
        <v>127</v>
      </c>
      <c r="B40" s="185" t="s">
        <v>266</v>
      </c>
      <c r="C40" s="171"/>
      <c r="D40" s="171"/>
      <c r="E40" s="171"/>
    </row>
    <row r="41" spans="1:5" s="1" customFormat="1" ht="12" customHeight="1">
      <c r="A41" s="179" t="s">
        <v>128</v>
      </c>
      <c r="B41" s="187" t="s">
        <v>267</v>
      </c>
      <c r="C41" s="171"/>
      <c r="D41" s="171">
        <v>7624</v>
      </c>
      <c r="E41" s="171">
        <v>7624</v>
      </c>
    </row>
    <row r="42" spans="1:5" s="1" customFormat="1" ht="12" customHeight="1" thickBot="1">
      <c r="A42" s="180" t="s">
        <v>202</v>
      </c>
      <c r="B42" s="188" t="s">
        <v>396</v>
      </c>
      <c r="C42" s="172"/>
      <c r="D42" s="172"/>
      <c r="E42" s="172"/>
    </row>
    <row r="43" spans="1:5" s="1" customFormat="1" ht="12" customHeight="1" thickBot="1">
      <c r="A43" s="21" t="s">
        <v>203</v>
      </c>
      <c r="B43" s="363" t="s">
        <v>268</v>
      </c>
      <c r="C43" s="166">
        <f>+C44+C45</f>
        <v>2390</v>
      </c>
      <c r="D43" s="166">
        <f>+D44+D45</f>
        <v>2390</v>
      </c>
      <c r="E43" s="166">
        <v>596</v>
      </c>
    </row>
    <row r="44" spans="1:5" s="1" customFormat="1" ht="12" customHeight="1">
      <c r="A44" s="16" t="s">
        <v>123</v>
      </c>
      <c r="B44" s="198" t="s">
        <v>269</v>
      </c>
      <c r="C44" s="169"/>
      <c r="D44" s="169"/>
      <c r="E44" s="169"/>
    </row>
    <row r="45" spans="1:5" s="1" customFormat="1" ht="12" customHeight="1" thickBot="1">
      <c r="A45" s="13" t="s">
        <v>124</v>
      </c>
      <c r="B45" s="193" t="s">
        <v>273</v>
      </c>
      <c r="C45" s="168">
        <v>2390</v>
      </c>
      <c r="D45" s="168">
        <v>2390</v>
      </c>
      <c r="E45" s="168">
        <v>596</v>
      </c>
    </row>
    <row r="46" spans="1:5" s="1" customFormat="1" ht="12" customHeight="1" thickBot="1">
      <c r="A46" s="21" t="s">
        <v>59</v>
      </c>
      <c r="B46" s="363" t="s">
        <v>272</v>
      </c>
      <c r="C46" s="166">
        <f>+C47+C48+C49</f>
        <v>0</v>
      </c>
      <c r="D46" s="166">
        <f>+D47+D48+D49</f>
        <v>0</v>
      </c>
      <c r="E46" s="166">
        <f>+E47+E48+E49</f>
        <v>0</v>
      </c>
    </row>
    <row r="47" spans="1:5" s="1" customFormat="1" ht="12" customHeight="1">
      <c r="A47" s="16" t="s">
        <v>206</v>
      </c>
      <c r="B47" s="198" t="s">
        <v>204</v>
      </c>
      <c r="C47" s="176"/>
      <c r="D47" s="176"/>
      <c r="E47" s="176"/>
    </row>
    <row r="48" spans="1:5" s="1" customFormat="1" ht="12" customHeight="1">
      <c r="A48" s="14" t="s">
        <v>207</v>
      </c>
      <c r="B48" s="185" t="s">
        <v>205</v>
      </c>
      <c r="C48" s="216"/>
      <c r="D48" s="216"/>
      <c r="E48" s="216"/>
    </row>
    <row r="49" spans="1:5" s="1" customFormat="1" ht="12" customHeight="1" thickBot="1">
      <c r="A49" s="13" t="s">
        <v>326</v>
      </c>
      <c r="B49" s="193" t="s">
        <v>270</v>
      </c>
      <c r="C49" s="173"/>
      <c r="D49" s="173"/>
      <c r="E49" s="173"/>
    </row>
    <row r="50" spans="1:7" s="1" customFormat="1" ht="17.25" customHeight="1" thickBot="1">
      <c r="A50" s="21" t="s">
        <v>208</v>
      </c>
      <c r="B50" s="364" t="s">
        <v>271</v>
      </c>
      <c r="C50" s="217"/>
      <c r="D50" s="217"/>
      <c r="E50" s="217"/>
      <c r="G50" s="38"/>
    </row>
    <row r="51" spans="1:5" s="1" customFormat="1" ht="12" customHeight="1" thickBot="1">
      <c r="A51" s="21" t="s">
        <v>61</v>
      </c>
      <c r="B51" s="25" t="s">
        <v>209</v>
      </c>
      <c r="C51" s="218">
        <f>+C6+C11+C20+C21+C30+C43+C46+C50</f>
        <v>230093</v>
      </c>
      <c r="D51" s="218">
        <f>+D6+D11+D20+D21+D30+D43+D46+D50</f>
        <v>245168</v>
      </c>
      <c r="E51" s="218">
        <f>+E6+E11+E20+E21+E30+E43+E46+E50</f>
        <v>143837</v>
      </c>
    </row>
    <row r="52" spans="1:5" s="1" customFormat="1" ht="12" customHeight="1" thickBot="1">
      <c r="A52" s="189">
        <v>11</v>
      </c>
      <c r="B52" s="407" t="s">
        <v>422</v>
      </c>
      <c r="C52" s="219">
        <v>19515</v>
      </c>
      <c r="D52" s="219">
        <v>19512</v>
      </c>
      <c r="E52" s="219">
        <v>0</v>
      </c>
    </row>
    <row r="53" spans="1:5" s="1" customFormat="1" ht="12" customHeight="1">
      <c r="A53" s="408" t="s">
        <v>423</v>
      </c>
      <c r="B53" s="186" t="s">
        <v>424</v>
      </c>
      <c r="C53" s="220">
        <v>19515</v>
      </c>
      <c r="D53" s="220">
        <v>19512</v>
      </c>
      <c r="E53" s="220">
        <v>0</v>
      </c>
    </row>
    <row r="54" spans="1:5" s="1" customFormat="1" ht="12" customHeight="1" thickBot="1">
      <c r="A54" s="190" t="s">
        <v>426</v>
      </c>
      <c r="B54" s="185" t="s">
        <v>425</v>
      </c>
      <c r="C54" s="410"/>
      <c r="D54" s="410"/>
      <c r="E54" s="410"/>
    </row>
    <row r="55" spans="1:5" s="1" customFormat="1" ht="12" customHeight="1" thickBot="1">
      <c r="A55" s="189">
        <v>12</v>
      </c>
      <c r="B55" s="409" t="s">
        <v>494</v>
      </c>
      <c r="C55" s="412">
        <f>SUM(C56:C60)</f>
        <v>25788</v>
      </c>
      <c r="D55" s="412">
        <f>SUM(D56:D60)</f>
        <v>25788</v>
      </c>
      <c r="E55" s="412">
        <f>SUM(E56:E60)</f>
        <v>12960</v>
      </c>
    </row>
    <row r="56" spans="1:5" s="1" customFormat="1" ht="12" customHeight="1">
      <c r="A56" s="365" t="s">
        <v>427</v>
      </c>
      <c r="B56" s="362" t="s">
        <v>356</v>
      </c>
      <c r="C56" s="411">
        <v>25788</v>
      </c>
      <c r="D56" s="411">
        <v>25788</v>
      </c>
      <c r="E56" s="411">
        <v>12960</v>
      </c>
    </row>
    <row r="57" spans="1:5" s="1" customFormat="1" ht="12" customHeight="1">
      <c r="A57" s="190" t="s">
        <v>429</v>
      </c>
      <c r="B57" s="185" t="s">
        <v>277</v>
      </c>
      <c r="C57" s="216"/>
      <c r="D57" s="216"/>
      <c r="E57" s="216"/>
    </row>
    <row r="58" spans="1:5" s="1" customFormat="1" ht="12" customHeight="1">
      <c r="A58" s="190" t="s">
        <v>428</v>
      </c>
      <c r="B58" s="185" t="s">
        <v>278</v>
      </c>
      <c r="C58" s="216"/>
      <c r="D58" s="216"/>
      <c r="E58" s="216"/>
    </row>
    <row r="59" spans="1:5" s="1" customFormat="1" ht="12" customHeight="1">
      <c r="A59" s="190" t="s">
        <v>430</v>
      </c>
      <c r="B59" s="185" t="s">
        <v>279</v>
      </c>
      <c r="C59" s="216"/>
      <c r="D59" s="216"/>
      <c r="E59" s="216"/>
    </row>
    <row r="60" spans="1:5" s="1" customFormat="1" ht="12" customHeight="1">
      <c r="A60" s="190" t="s">
        <v>431</v>
      </c>
      <c r="B60" s="185" t="s">
        <v>280</v>
      </c>
      <c r="C60" s="216"/>
      <c r="D60" s="216"/>
      <c r="E60" s="216"/>
    </row>
    <row r="61" spans="1:5" s="1" customFormat="1" ht="12" customHeight="1">
      <c r="A61" s="191" t="s">
        <v>432</v>
      </c>
      <c r="B61" s="186" t="s">
        <v>355</v>
      </c>
      <c r="C61" s="221">
        <f>+C62+C63+C64+C65+C66</f>
        <v>0</v>
      </c>
      <c r="D61" s="221">
        <f>+D62+D63+D64+D65+D66</f>
        <v>0</v>
      </c>
      <c r="E61" s="221">
        <f>+E62+E63+E64+E65+E66</f>
        <v>0</v>
      </c>
    </row>
    <row r="62" spans="1:5" s="1" customFormat="1" ht="12" customHeight="1">
      <c r="A62" s="190" t="s">
        <v>433</v>
      </c>
      <c r="B62" s="185" t="s">
        <v>282</v>
      </c>
      <c r="C62" s="216"/>
      <c r="D62" s="216"/>
      <c r="E62" s="216"/>
    </row>
    <row r="63" spans="1:5" s="1" customFormat="1" ht="12" customHeight="1">
      <c r="A63" s="190" t="s">
        <v>434</v>
      </c>
      <c r="B63" s="185" t="s">
        <v>283</v>
      </c>
      <c r="C63" s="216"/>
      <c r="D63" s="216"/>
      <c r="E63" s="216"/>
    </row>
    <row r="64" spans="1:5" s="1" customFormat="1" ht="12" customHeight="1">
      <c r="A64" s="190" t="s">
        <v>435</v>
      </c>
      <c r="B64" s="185" t="s">
        <v>284</v>
      </c>
      <c r="C64" s="216"/>
      <c r="D64" s="216"/>
      <c r="E64" s="216"/>
    </row>
    <row r="65" spans="1:5" s="1" customFormat="1" ht="12" customHeight="1">
      <c r="A65" s="190" t="s">
        <v>436</v>
      </c>
      <c r="B65" s="185" t="s">
        <v>285</v>
      </c>
      <c r="C65" s="216"/>
      <c r="D65" s="216"/>
      <c r="E65" s="216"/>
    </row>
    <row r="66" spans="1:5" s="1" customFormat="1" ht="13.5" customHeight="1" thickBot="1">
      <c r="A66" s="192" t="s">
        <v>437</v>
      </c>
      <c r="B66" s="193" t="s">
        <v>286</v>
      </c>
      <c r="C66" s="222"/>
      <c r="D66" s="222"/>
      <c r="E66" s="222"/>
    </row>
    <row r="67" spans="1:5" s="1" customFormat="1" ht="12" customHeight="1" thickBot="1">
      <c r="A67" s="194" t="s">
        <v>64</v>
      </c>
      <c r="B67" s="366" t="s">
        <v>353</v>
      </c>
      <c r="C67" s="219">
        <f>+C51+C52+C55</f>
        <v>275396</v>
      </c>
      <c r="D67" s="219">
        <f>+D51+D52</f>
        <v>264680</v>
      </c>
      <c r="E67" s="219">
        <f>+E51+E52+E55</f>
        <v>156797</v>
      </c>
    </row>
    <row r="68" spans="1:5" s="1" customFormat="1" ht="12.75" customHeight="1" thickBot="1">
      <c r="A68" s="195" t="s">
        <v>65</v>
      </c>
      <c r="B68" s="367" t="s">
        <v>493</v>
      </c>
      <c r="C68" s="230"/>
      <c r="D68" s="230"/>
      <c r="E68" s="230">
        <v>516</v>
      </c>
    </row>
    <row r="69" spans="1:5" ht="16.5" customHeight="1" thickBot="1">
      <c r="A69" s="194" t="s">
        <v>66</v>
      </c>
      <c r="B69" s="366" t="s">
        <v>354</v>
      </c>
      <c r="C69" s="231">
        <f>+C67+C68</f>
        <v>275396</v>
      </c>
      <c r="D69" s="231">
        <f>D55+D67+D68</f>
        <v>290468</v>
      </c>
      <c r="E69" s="231">
        <f>+E67+E68</f>
        <v>157313</v>
      </c>
    </row>
    <row r="70" spans="1:5" s="236" customFormat="1" ht="16.5" customHeight="1" thickBot="1">
      <c r="A70" s="537" t="s">
        <v>158</v>
      </c>
      <c r="B70" s="537"/>
      <c r="C70" s="452"/>
      <c r="D70" s="452"/>
      <c r="E70" s="84" t="s">
        <v>322</v>
      </c>
    </row>
    <row r="71" spans="1:5" ht="37.5" customHeight="1" thickBot="1">
      <c r="A71" s="26" t="s">
        <v>50</v>
      </c>
      <c r="B71" s="27" t="s">
        <v>82</v>
      </c>
      <c r="C71" s="36" t="s">
        <v>300</v>
      </c>
      <c r="D71" s="36" t="s">
        <v>300</v>
      </c>
      <c r="E71" s="36" t="s">
        <v>300</v>
      </c>
    </row>
    <row r="72" spans="1:5" s="37" customFormat="1" ht="12" customHeight="1" thickBot="1">
      <c r="A72" s="32">
        <v>1</v>
      </c>
      <c r="B72" s="33">
        <v>2</v>
      </c>
      <c r="C72" s="206">
        <v>3</v>
      </c>
      <c r="D72" s="206">
        <v>3</v>
      </c>
      <c r="E72" s="206">
        <v>3</v>
      </c>
    </row>
    <row r="73" spans="1:5" ht="12" customHeight="1" thickBot="1">
      <c r="A73" s="23" t="s">
        <v>52</v>
      </c>
      <c r="B73" s="31" t="s">
        <v>210</v>
      </c>
      <c r="C73" s="207">
        <f>+C74+C75+C76+C77+C78</f>
        <v>150788</v>
      </c>
      <c r="D73" s="207">
        <f>+D74+D75+D76+D77+D78</f>
        <v>160334</v>
      </c>
      <c r="E73" s="207">
        <f>+E74+E75+E76+E77+E78</f>
        <v>74040</v>
      </c>
    </row>
    <row r="74" spans="1:5" ht="12" customHeight="1">
      <c r="A74" s="18" t="s">
        <v>129</v>
      </c>
      <c r="B74" s="10" t="s">
        <v>83</v>
      </c>
      <c r="C74" s="209">
        <v>32172</v>
      </c>
      <c r="D74" s="209">
        <v>39444</v>
      </c>
      <c r="E74" s="209">
        <v>19770</v>
      </c>
    </row>
    <row r="75" spans="1:5" ht="12" customHeight="1">
      <c r="A75" s="14" t="s">
        <v>130</v>
      </c>
      <c r="B75" s="7" t="s">
        <v>211</v>
      </c>
      <c r="C75" s="210">
        <v>7860</v>
      </c>
      <c r="D75" s="210">
        <v>9388</v>
      </c>
      <c r="E75" s="210">
        <v>4721</v>
      </c>
    </row>
    <row r="76" spans="1:5" ht="12" customHeight="1">
      <c r="A76" s="14" t="s">
        <v>131</v>
      </c>
      <c r="B76" s="7" t="s">
        <v>150</v>
      </c>
      <c r="C76" s="215">
        <v>46064</v>
      </c>
      <c r="D76" s="215">
        <v>46810</v>
      </c>
      <c r="E76" s="215">
        <v>23607</v>
      </c>
    </row>
    <row r="77" spans="1:5" ht="12" customHeight="1">
      <c r="A77" s="14" t="s">
        <v>132</v>
      </c>
      <c r="B77" s="11" t="s">
        <v>212</v>
      </c>
      <c r="C77" s="215"/>
      <c r="D77" s="215"/>
      <c r="E77" s="215"/>
    </row>
    <row r="78" spans="1:5" ht="12" customHeight="1">
      <c r="A78" s="14" t="s">
        <v>140</v>
      </c>
      <c r="B78" s="20" t="s">
        <v>213</v>
      </c>
      <c r="C78" s="215">
        <v>64692</v>
      </c>
      <c r="D78" s="215">
        <v>64692</v>
      </c>
      <c r="E78" s="215">
        <v>25942</v>
      </c>
    </row>
    <row r="79" spans="1:5" ht="12" customHeight="1">
      <c r="A79" s="14" t="s">
        <v>133</v>
      </c>
      <c r="B79" s="7" t="s">
        <v>235</v>
      </c>
      <c r="C79" s="215"/>
      <c r="D79" s="215"/>
      <c r="E79" s="215"/>
    </row>
    <row r="80" spans="1:5" ht="12" customHeight="1">
      <c r="A80" s="14" t="s">
        <v>134</v>
      </c>
      <c r="B80" s="87" t="s">
        <v>236</v>
      </c>
      <c r="C80" s="215">
        <v>6117</v>
      </c>
      <c r="D80" s="215">
        <v>6117</v>
      </c>
      <c r="E80" s="215">
        <v>2175</v>
      </c>
    </row>
    <row r="81" spans="1:5" ht="12" customHeight="1">
      <c r="A81" s="14" t="s">
        <v>141</v>
      </c>
      <c r="B81" s="87" t="s">
        <v>301</v>
      </c>
      <c r="C81" s="215"/>
      <c r="D81" s="215"/>
      <c r="E81" s="215"/>
    </row>
    <row r="82" spans="1:5" ht="12" customHeight="1">
      <c r="A82" s="14" t="s">
        <v>142</v>
      </c>
      <c r="B82" s="88" t="s">
        <v>237</v>
      </c>
      <c r="C82" s="215">
        <v>58575</v>
      </c>
      <c r="D82" s="215">
        <v>58575</v>
      </c>
      <c r="E82" s="215">
        <v>23767</v>
      </c>
    </row>
    <row r="83" spans="1:5" ht="12" customHeight="1">
      <c r="A83" s="13" t="s">
        <v>143</v>
      </c>
      <c r="B83" s="89" t="s">
        <v>238</v>
      </c>
      <c r="C83" s="215"/>
      <c r="D83" s="215"/>
      <c r="E83" s="215"/>
    </row>
    <row r="84" spans="1:5" ht="12" customHeight="1">
      <c r="A84" s="14" t="s">
        <v>144</v>
      </c>
      <c r="B84" s="89" t="s">
        <v>239</v>
      </c>
      <c r="C84" s="215"/>
      <c r="D84" s="215"/>
      <c r="E84" s="215"/>
    </row>
    <row r="85" spans="1:5" ht="12" customHeight="1" thickBot="1">
      <c r="A85" s="19" t="s">
        <v>146</v>
      </c>
      <c r="B85" s="90" t="s">
        <v>240</v>
      </c>
      <c r="C85" s="224"/>
      <c r="D85" s="224"/>
      <c r="E85" s="224"/>
    </row>
    <row r="86" spans="1:5" ht="12" customHeight="1" thickBot="1">
      <c r="A86" s="21" t="s">
        <v>53</v>
      </c>
      <c r="B86" s="30" t="s">
        <v>327</v>
      </c>
      <c r="C86" s="208">
        <f>+C87+C88+C89</f>
        <v>64115</v>
      </c>
      <c r="D86" s="208">
        <f>+D87+D88+D89</f>
        <v>64115</v>
      </c>
      <c r="E86" s="208">
        <f>+E87+E88+E89</f>
        <v>26381</v>
      </c>
    </row>
    <row r="87" spans="1:5" ht="12" customHeight="1">
      <c r="A87" s="16" t="s">
        <v>135</v>
      </c>
      <c r="B87" s="7" t="s">
        <v>302</v>
      </c>
      <c r="C87" s="214">
        <v>51268</v>
      </c>
      <c r="D87" s="214">
        <v>51268</v>
      </c>
      <c r="E87" s="214">
        <v>23306</v>
      </c>
    </row>
    <row r="88" spans="1:5" ht="12" customHeight="1">
      <c r="A88" s="16" t="s">
        <v>136</v>
      </c>
      <c r="B88" s="12" t="s">
        <v>215</v>
      </c>
      <c r="C88" s="210">
        <v>9347</v>
      </c>
      <c r="D88" s="210">
        <v>9347</v>
      </c>
      <c r="E88" s="210">
        <v>0</v>
      </c>
    </row>
    <row r="89" spans="1:5" ht="12" customHeight="1">
      <c r="A89" s="16" t="s">
        <v>137</v>
      </c>
      <c r="B89" s="185" t="s">
        <v>328</v>
      </c>
      <c r="C89" s="167">
        <v>3500</v>
      </c>
      <c r="D89" s="167">
        <v>3500</v>
      </c>
      <c r="E89" s="167">
        <v>3075</v>
      </c>
    </row>
    <row r="90" spans="1:5" ht="12" customHeight="1">
      <c r="A90" s="16" t="s">
        <v>138</v>
      </c>
      <c r="B90" s="185" t="s">
        <v>397</v>
      </c>
      <c r="C90" s="167"/>
      <c r="D90" s="167"/>
      <c r="E90" s="167"/>
    </row>
    <row r="91" spans="1:5" ht="12" customHeight="1">
      <c r="A91" s="16" t="s">
        <v>139</v>
      </c>
      <c r="B91" s="185" t="s">
        <v>329</v>
      </c>
      <c r="C91" s="167">
        <v>3500</v>
      </c>
      <c r="D91" s="167">
        <v>3500</v>
      </c>
      <c r="E91" s="167">
        <v>3075</v>
      </c>
    </row>
    <row r="92" spans="1:5" ht="15.75">
      <c r="A92" s="16" t="s">
        <v>145</v>
      </c>
      <c r="B92" s="185" t="s">
        <v>330</v>
      </c>
      <c r="C92" s="167"/>
      <c r="D92" s="167"/>
      <c r="E92" s="167"/>
    </row>
    <row r="93" spans="1:5" ht="12" customHeight="1">
      <c r="A93" s="16" t="s">
        <v>147</v>
      </c>
      <c r="B93" s="368" t="s">
        <v>306</v>
      </c>
      <c r="C93" s="167"/>
      <c r="D93" s="167"/>
      <c r="E93" s="167"/>
    </row>
    <row r="94" spans="1:5" ht="12" customHeight="1">
      <c r="A94" s="16" t="s">
        <v>216</v>
      </c>
      <c r="B94" s="368" t="s">
        <v>307</v>
      </c>
      <c r="C94" s="167"/>
      <c r="D94" s="167"/>
      <c r="E94" s="167"/>
    </row>
    <row r="95" spans="1:5" ht="12" customHeight="1">
      <c r="A95" s="16" t="s">
        <v>217</v>
      </c>
      <c r="B95" s="368" t="s">
        <v>305</v>
      </c>
      <c r="C95" s="167"/>
      <c r="D95" s="167"/>
      <c r="E95" s="167"/>
    </row>
    <row r="96" spans="1:5" ht="24" customHeight="1" thickBot="1">
      <c r="A96" s="13" t="s">
        <v>218</v>
      </c>
      <c r="B96" s="369" t="s">
        <v>304</v>
      </c>
      <c r="C96" s="170"/>
      <c r="D96" s="170"/>
      <c r="E96" s="170"/>
    </row>
    <row r="97" spans="1:5" ht="12" customHeight="1" thickBot="1">
      <c r="A97" s="21" t="s">
        <v>54</v>
      </c>
      <c r="B97" s="80" t="s">
        <v>331</v>
      </c>
      <c r="C97" s="208">
        <f>+C98+C99</f>
        <v>17245</v>
      </c>
      <c r="D97" s="208">
        <v>31325</v>
      </c>
      <c r="E97" s="208">
        <f>+E98+E99</f>
        <v>0</v>
      </c>
    </row>
    <row r="98" spans="1:5" ht="12" customHeight="1">
      <c r="A98" s="16" t="s">
        <v>109</v>
      </c>
      <c r="B98" s="9" t="s">
        <v>96</v>
      </c>
      <c r="C98" s="214">
        <v>17245</v>
      </c>
      <c r="D98" s="214">
        <v>31325</v>
      </c>
      <c r="E98" s="214">
        <v>0</v>
      </c>
    </row>
    <row r="99" spans="1:5" ht="12" customHeight="1" thickBot="1">
      <c r="A99" s="17" t="s">
        <v>110</v>
      </c>
      <c r="B99" s="12" t="s">
        <v>97</v>
      </c>
      <c r="C99" s="215"/>
      <c r="D99" s="215"/>
      <c r="E99" s="215"/>
    </row>
    <row r="100" spans="1:5" s="183" customFormat="1" ht="12" customHeight="1" thickBot="1">
      <c r="A100" s="189" t="s">
        <v>55</v>
      </c>
      <c r="B100" s="184" t="s">
        <v>308</v>
      </c>
      <c r="C100" s="380"/>
      <c r="D100" s="380"/>
      <c r="E100" s="380"/>
    </row>
    <row r="101" spans="1:5" ht="12" customHeight="1" thickBot="1">
      <c r="A101" s="181" t="s">
        <v>56</v>
      </c>
      <c r="B101" s="182" t="s">
        <v>162</v>
      </c>
      <c r="C101" s="207">
        <f>+C73+C86+C97+C100</f>
        <v>232148</v>
      </c>
      <c r="D101" s="207">
        <f>+D73+D86+D97+D100</f>
        <v>255774</v>
      </c>
      <c r="E101" s="207">
        <f>+E73+E86+E100</f>
        <v>100421</v>
      </c>
    </row>
    <row r="102" spans="1:5" ht="12" customHeight="1" thickBot="1">
      <c r="A102" s="189" t="s">
        <v>57</v>
      </c>
      <c r="B102" s="184" t="s">
        <v>398</v>
      </c>
      <c r="C102" s="208">
        <f>+C103+C112</f>
        <v>25788</v>
      </c>
      <c r="D102" s="208">
        <f>+D103+D112</f>
        <v>25788</v>
      </c>
      <c r="E102" s="208">
        <f>+E103+E112</f>
        <v>40960</v>
      </c>
    </row>
    <row r="103" spans="1:5" ht="12" customHeight="1" thickBot="1">
      <c r="A103" s="205" t="s">
        <v>116</v>
      </c>
      <c r="B103" s="370" t="s">
        <v>404</v>
      </c>
      <c r="C103" s="400">
        <v>25788</v>
      </c>
      <c r="D103" s="400">
        <v>25788</v>
      </c>
      <c r="E103" s="400">
        <v>12960</v>
      </c>
    </row>
    <row r="104" spans="1:5" ht="12" customHeight="1">
      <c r="A104" s="197" t="s">
        <v>119</v>
      </c>
      <c r="B104" s="198" t="s">
        <v>309</v>
      </c>
      <c r="C104" s="232"/>
      <c r="D104" s="232"/>
      <c r="E104" s="232"/>
    </row>
    <row r="105" spans="1:5" ht="12" customHeight="1">
      <c r="A105" s="190" t="s">
        <v>120</v>
      </c>
      <c r="B105" s="185" t="s">
        <v>310</v>
      </c>
      <c r="C105" s="233"/>
      <c r="D105" s="233"/>
      <c r="E105" s="233"/>
    </row>
    <row r="106" spans="1:5" ht="12" customHeight="1">
      <c r="A106" s="190" t="s">
        <v>121</v>
      </c>
      <c r="B106" s="185" t="s">
        <v>311</v>
      </c>
      <c r="C106" s="233"/>
      <c r="D106" s="233"/>
      <c r="E106" s="233"/>
    </row>
    <row r="107" spans="1:5" ht="12" customHeight="1">
      <c r="A107" s="190" t="s">
        <v>122</v>
      </c>
      <c r="B107" s="185" t="s">
        <v>312</v>
      </c>
      <c r="C107" s="233"/>
      <c r="D107" s="233"/>
      <c r="E107" s="233"/>
    </row>
    <row r="108" spans="1:5" ht="12" customHeight="1">
      <c r="A108" s="190" t="s">
        <v>201</v>
      </c>
      <c r="B108" s="185" t="s">
        <v>313</v>
      </c>
      <c r="C108" s="233"/>
      <c r="D108" s="233"/>
      <c r="E108" s="233"/>
    </row>
    <row r="109" spans="1:5" ht="12" customHeight="1">
      <c r="A109" s="190" t="s">
        <v>219</v>
      </c>
      <c r="B109" s="185" t="s">
        <v>314</v>
      </c>
      <c r="C109" s="233"/>
      <c r="D109" s="233"/>
      <c r="E109" s="233"/>
    </row>
    <row r="110" spans="1:5" ht="12" customHeight="1">
      <c r="A110" s="199" t="s">
        <v>220</v>
      </c>
      <c r="B110" s="200" t="s">
        <v>315</v>
      </c>
      <c r="C110" s="234"/>
      <c r="D110" s="234"/>
      <c r="E110" s="234"/>
    </row>
    <row r="111" spans="1:5" ht="12" customHeight="1" thickBot="1">
      <c r="A111" s="404" t="s">
        <v>416</v>
      </c>
      <c r="B111" s="405" t="s">
        <v>438</v>
      </c>
      <c r="C111" s="406">
        <v>25788</v>
      </c>
      <c r="D111" s="406">
        <v>25788</v>
      </c>
      <c r="E111" s="406">
        <v>12960</v>
      </c>
    </row>
    <row r="112" spans="1:5" ht="12" customHeight="1" thickBot="1">
      <c r="A112" s="205" t="s">
        <v>117</v>
      </c>
      <c r="B112" s="370" t="s">
        <v>420</v>
      </c>
      <c r="C112" s="400">
        <f>+C113+C114+C115+C116+C117+C118+C119+C120</f>
        <v>0</v>
      </c>
      <c r="D112" s="400">
        <f>+D113+D114+D115+D116+D117+D118+D119+D120</f>
        <v>0</v>
      </c>
      <c r="E112" s="400">
        <f>+E113+E114+E115+E116+E117+E118+E119+E120</f>
        <v>28000</v>
      </c>
    </row>
    <row r="113" spans="1:5" ht="12" customHeight="1">
      <c r="A113" s="197" t="s">
        <v>125</v>
      </c>
      <c r="B113" s="198" t="s">
        <v>309</v>
      </c>
      <c r="C113" s="232"/>
      <c r="D113" s="232"/>
      <c r="E113" s="232"/>
    </row>
    <row r="114" spans="1:5" ht="12" customHeight="1">
      <c r="A114" s="190" t="s">
        <v>126</v>
      </c>
      <c r="B114" s="185" t="s">
        <v>316</v>
      </c>
      <c r="C114" s="233"/>
      <c r="D114" s="233"/>
      <c r="E114" s="233"/>
    </row>
    <row r="115" spans="1:5" ht="12" customHeight="1">
      <c r="A115" s="190" t="s">
        <v>127</v>
      </c>
      <c r="B115" s="185" t="s">
        <v>311</v>
      </c>
      <c r="C115" s="233"/>
      <c r="D115" s="233"/>
      <c r="E115" s="233"/>
    </row>
    <row r="116" spans="1:5" ht="12" customHeight="1">
      <c r="A116" s="190" t="s">
        <v>128</v>
      </c>
      <c r="B116" s="185" t="s">
        <v>312</v>
      </c>
      <c r="C116" s="233"/>
      <c r="D116" s="233"/>
      <c r="E116" s="233"/>
    </row>
    <row r="117" spans="1:5" ht="12" customHeight="1">
      <c r="A117" s="190" t="s">
        <v>202</v>
      </c>
      <c r="B117" s="185" t="s">
        <v>313</v>
      </c>
      <c r="C117" s="233"/>
      <c r="D117" s="233"/>
      <c r="E117" s="233"/>
    </row>
    <row r="118" spans="1:5" ht="12" customHeight="1">
      <c r="A118" s="190" t="s">
        <v>221</v>
      </c>
      <c r="B118" s="185" t="s">
        <v>317</v>
      </c>
      <c r="C118" s="233"/>
      <c r="D118" s="233"/>
      <c r="E118" s="233">
        <v>28000</v>
      </c>
    </row>
    <row r="119" spans="1:5" ht="12" customHeight="1">
      <c r="A119" s="190" t="s">
        <v>222</v>
      </c>
      <c r="B119" s="185" t="s">
        <v>315</v>
      </c>
      <c r="C119" s="233"/>
      <c r="D119" s="233"/>
      <c r="E119" s="233"/>
    </row>
    <row r="120" spans="1:5" ht="12" customHeight="1" thickBot="1">
      <c r="A120" s="199" t="s">
        <v>223</v>
      </c>
      <c r="B120" s="200" t="s">
        <v>400</v>
      </c>
      <c r="C120" s="234"/>
      <c r="D120" s="234"/>
      <c r="E120" s="234"/>
    </row>
    <row r="121" spans="1:5" ht="12" customHeight="1" thickBot="1">
      <c r="A121" s="189" t="s">
        <v>58</v>
      </c>
      <c r="B121" s="366" t="s">
        <v>318</v>
      </c>
      <c r="C121" s="225">
        <f>+C101+C102</f>
        <v>257936</v>
      </c>
      <c r="D121" s="225">
        <f>+D101+D102</f>
        <v>281562</v>
      </c>
      <c r="E121" s="225">
        <f>+E101+E102</f>
        <v>141381</v>
      </c>
    </row>
    <row r="122" spans="1:11" ht="15" customHeight="1" thickBot="1">
      <c r="A122" s="189" t="s">
        <v>59</v>
      </c>
      <c r="B122" s="366" t="s">
        <v>319</v>
      </c>
      <c r="C122" s="226"/>
      <c r="D122" s="226"/>
      <c r="E122" s="226">
        <v>6230</v>
      </c>
      <c r="H122" s="38"/>
      <c r="I122" s="81"/>
      <c r="J122" s="81"/>
      <c r="K122" s="81"/>
    </row>
    <row r="123" spans="1:5" s="1" customFormat="1" ht="12.75" customHeight="1" thickBot="1">
      <c r="A123" s="201" t="s">
        <v>60</v>
      </c>
      <c r="B123" s="367" t="s">
        <v>320</v>
      </c>
      <c r="C123" s="219">
        <f>+C121+C122</f>
        <v>257936</v>
      </c>
      <c r="D123" s="219">
        <f>+D121+D122</f>
        <v>281562</v>
      </c>
      <c r="E123" s="219">
        <f>+E121+E122</f>
        <v>147611</v>
      </c>
    </row>
    <row r="124" spans="1:5" ht="7.5" customHeight="1">
      <c r="A124" s="371"/>
      <c r="B124" s="371"/>
      <c r="C124" s="371"/>
      <c r="D124" s="371"/>
      <c r="E124" s="372"/>
    </row>
    <row r="125" spans="1:5" ht="15.75">
      <c r="A125" s="538" t="s">
        <v>165</v>
      </c>
      <c r="B125" s="538"/>
      <c r="C125" s="538"/>
      <c r="D125" s="538"/>
      <c r="E125" s="538"/>
    </row>
    <row r="126" spans="1:5" ht="15" customHeight="1" thickBot="1">
      <c r="A126" s="536" t="s">
        <v>159</v>
      </c>
      <c r="B126" s="536"/>
      <c r="C126" s="451"/>
      <c r="D126" s="451"/>
      <c r="E126" s="229" t="s">
        <v>322</v>
      </c>
    </row>
    <row r="127" spans="1:6" ht="13.5" customHeight="1" thickBot="1">
      <c r="A127" s="21">
        <v>1</v>
      </c>
      <c r="B127" s="30" t="s">
        <v>230</v>
      </c>
      <c r="C127" s="474"/>
      <c r="D127" s="474"/>
      <c r="E127" s="227">
        <f>+E51-E101</f>
        <v>43416</v>
      </c>
      <c r="F127" s="83"/>
    </row>
    <row r="128" spans="1:5" ht="7.5" customHeight="1">
      <c r="A128" s="371"/>
      <c r="B128" s="371"/>
      <c r="C128" s="371"/>
      <c r="D128" s="371"/>
      <c r="E128" s="372"/>
    </row>
  </sheetData>
  <sheetProtection/>
  <mergeCells count="5">
    <mergeCell ref="A126:B126"/>
    <mergeCell ref="A1:E1"/>
    <mergeCell ref="A2:B2"/>
    <mergeCell ref="A70:B70"/>
    <mergeCell ref="A125:E1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 2. mellékelt a 11/2013. (X. 1.) önkormányzati rendelethez
"1.2 melléklet a 3/2013. (III. 7.) önkormányzati rendelethez"
Kunsziget Önkormányzat
2013. ÉVI Költségvetés
Kötelező Feladatainak Mérlege &amp;10
</oddHeader>
  </headerFooter>
  <rowBreaks count="1" manualBreakCount="1">
    <brk id="6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7"/>
  <sheetViews>
    <sheetView view="pageLayout" zoomScaleNormal="120" zoomScaleSheetLayoutView="100" workbookViewId="0" topLeftCell="A114">
      <selection activeCell="E126" sqref="E126"/>
    </sheetView>
  </sheetViews>
  <sheetFormatPr defaultColWidth="9.00390625" defaultRowHeight="12.75"/>
  <cols>
    <col min="1" max="1" width="9.00390625" style="378" customWidth="1"/>
    <col min="2" max="2" width="83.00390625" style="378" customWidth="1"/>
    <col min="3" max="3" width="11.375" style="378" customWidth="1"/>
    <col min="4" max="4" width="14.00390625" style="378" customWidth="1"/>
    <col min="5" max="5" width="11.125" style="379" customWidth="1"/>
    <col min="6" max="6" width="9.00390625" style="35" customWidth="1"/>
    <col min="7" max="16384" width="9.375" style="35" customWidth="1"/>
  </cols>
  <sheetData>
    <row r="1" spans="1:5" ht="15.75" customHeight="1">
      <c r="A1" s="534" t="s">
        <v>49</v>
      </c>
      <c r="B1" s="534"/>
      <c r="C1" s="534"/>
      <c r="D1" s="534"/>
      <c r="E1" s="534"/>
    </row>
    <row r="2" spans="1:5" ht="15.75" customHeight="1" thickBot="1">
      <c r="A2" s="536" t="s">
        <v>157</v>
      </c>
      <c r="B2" s="536"/>
      <c r="C2" s="451"/>
      <c r="D2" s="451"/>
      <c r="E2" s="229" t="s">
        <v>322</v>
      </c>
    </row>
    <row r="3" spans="1:5" ht="38.25" customHeight="1" thickBot="1">
      <c r="A3" s="26" t="s">
        <v>107</v>
      </c>
      <c r="B3" s="27" t="s">
        <v>51</v>
      </c>
      <c r="C3" s="36" t="s">
        <v>300</v>
      </c>
      <c r="D3" s="495" t="s">
        <v>472</v>
      </c>
      <c r="E3" s="36" t="s">
        <v>473</v>
      </c>
    </row>
    <row r="4" spans="1:5" s="37" customFormat="1" ht="12" customHeight="1" thickBot="1">
      <c r="A4" s="32">
        <v>1</v>
      </c>
      <c r="B4" s="33">
        <v>2</v>
      </c>
      <c r="C4" s="34">
        <v>3</v>
      </c>
      <c r="D4" s="34">
        <v>4</v>
      </c>
      <c r="E4" s="34">
        <v>5</v>
      </c>
    </row>
    <row r="5" spans="1:5" s="1" customFormat="1" ht="12" customHeight="1" thickBot="1">
      <c r="A5" s="23" t="s">
        <v>52</v>
      </c>
      <c r="B5" s="22" t="s">
        <v>170</v>
      </c>
      <c r="C5" s="207">
        <f>+C6+C11+C20</f>
        <v>2002</v>
      </c>
      <c r="D5" s="207">
        <f>+D6+D11+D20</f>
        <v>2002</v>
      </c>
      <c r="E5" s="207">
        <f>+E6+E11+E20</f>
        <v>1323</v>
      </c>
    </row>
    <row r="6" spans="1:5" s="1" customFormat="1" ht="12" customHeight="1" thickBot="1">
      <c r="A6" s="21" t="s">
        <v>53</v>
      </c>
      <c r="B6" s="184" t="s">
        <v>391</v>
      </c>
      <c r="C6" s="166">
        <f>+C7+C8+C9+C10</f>
        <v>0</v>
      </c>
      <c r="D6" s="166">
        <f>+D7+D8+D9+D10</f>
        <v>0</v>
      </c>
      <c r="E6" s="166">
        <f>+E7+E8+E9+E10</f>
        <v>0</v>
      </c>
    </row>
    <row r="7" spans="1:5" s="1" customFormat="1" ht="12" customHeight="1">
      <c r="A7" s="14" t="s">
        <v>135</v>
      </c>
      <c r="B7" s="360" t="s">
        <v>92</v>
      </c>
      <c r="C7" s="167"/>
      <c r="D7" s="167"/>
      <c r="E7" s="167"/>
    </row>
    <row r="8" spans="1:5" s="1" customFormat="1" ht="12" customHeight="1">
      <c r="A8" s="14" t="s">
        <v>136</v>
      </c>
      <c r="B8" s="198" t="s">
        <v>108</v>
      </c>
      <c r="C8" s="167"/>
      <c r="D8" s="167"/>
      <c r="E8" s="167"/>
    </row>
    <row r="9" spans="1:5" s="1" customFormat="1" ht="12" customHeight="1">
      <c r="A9" s="14" t="s">
        <v>137</v>
      </c>
      <c r="B9" s="198" t="s">
        <v>171</v>
      </c>
      <c r="C9" s="167"/>
      <c r="D9" s="167"/>
      <c r="E9" s="167"/>
    </row>
    <row r="10" spans="1:5" s="1" customFormat="1" ht="12" customHeight="1" thickBot="1">
      <c r="A10" s="14" t="s">
        <v>138</v>
      </c>
      <c r="B10" s="361" t="s">
        <v>172</v>
      </c>
      <c r="C10" s="167"/>
      <c r="D10" s="167"/>
      <c r="E10" s="167"/>
    </row>
    <row r="11" spans="1:5" s="1" customFormat="1" ht="12" customHeight="1" thickBot="1">
      <c r="A11" s="21" t="s">
        <v>54</v>
      </c>
      <c r="B11" s="22" t="s">
        <v>173</v>
      </c>
      <c r="C11" s="208">
        <f>+C12+C13+C14+C15+C16+C17+C18+C19</f>
        <v>2002</v>
      </c>
      <c r="D11" s="208">
        <f>+D12+D13+D14+D15+D16+D17+D18+D19</f>
        <v>2002</v>
      </c>
      <c r="E11" s="208">
        <f>+E12+E13+E14+E15+E16+E17+E18+E19</f>
        <v>1323</v>
      </c>
    </row>
    <row r="12" spans="1:5" s="1" customFormat="1" ht="12" customHeight="1">
      <c r="A12" s="18" t="s">
        <v>109</v>
      </c>
      <c r="B12" s="10" t="s">
        <v>178</v>
      </c>
      <c r="C12" s="209"/>
      <c r="D12" s="209"/>
      <c r="E12" s="209"/>
    </row>
    <row r="13" spans="1:5" s="1" customFormat="1" ht="12" customHeight="1">
      <c r="A13" s="14" t="s">
        <v>110</v>
      </c>
      <c r="B13" s="7" t="s">
        <v>179</v>
      </c>
      <c r="C13" s="210"/>
      <c r="D13" s="210"/>
      <c r="E13" s="210"/>
    </row>
    <row r="14" spans="1:5" s="1" customFormat="1" ht="12" customHeight="1">
      <c r="A14" s="14" t="s">
        <v>111</v>
      </c>
      <c r="B14" s="7" t="s">
        <v>180</v>
      </c>
      <c r="C14" s="210">
        <v>1365</v>
      </c>
      <c r="D14" s="210">
        <v>1365</v>
      </c>
      <c r="E14" s="210">
        <v>971</v>
      </c>
    </row>
    <row r="15" spans="1:5" s="1" customFormat="1" ht="12" customHeight="1">
      <c r="A15" s="14" t="s">
        <v>112</v>
      </c>
      <c r="B15" s="7" t="s">
        <v>181</v>
      </c>
      <c r="C15" s="210">
        <v>212</v>
      </c>
      <c r="D15" s="210">
        <v>212</v>
      </c>
      <c r="E15" s="210">
        <v>122</v>
      </c>
    </row>
    <row r="16" spans="1:5" s="1" customFormat="1" ht="12" customHeight="1">
      <c r="A16" s="13" t="s">
        <v>174</v>
      </c>
      <c r="B16" s="6" t="s">
        <v>182</v>
      </c>
      <c r="C16" s="211">
        <v>0</v>
      </c>
      <c r="D16" s="211">
        <v>0</v>
      </c>
      <c r="E16" s="211">
        <v>0</v>
      </c>
    </row>
    <row r="17" spans="1:5" s="1" customFormat="1" ht="12" customHeight="1">
      <c r="A17" s="14" t="s">
        <v>175</v>
      </c>
      <c r="B17" s="7" t="s">
        <v>261</v>
      </c>
      <c r="C17" s="210">
        <v>425</v>
      </c>
      <c r="D17" s="210">
        <v>425</v>
      </c>
      <c r="E17" s="210">
        <v>230</v>
      </c>
    </row>
    <row r="18" spans="1:5" s="1" customFormat="1" ht="12" customHeight="1">
      <c r="A18" s="14" t="s">
        <v>176</v>
      </c>
      <c r="B18" s="7" t="s">
        <v>184</v>
      </c>
      <c r="C18" s="210"/>
      <c r="D18" s="210"/>
      <c r="E18" s="210"/>
    </row>
    <row r="19" spans="1:5" s="1" customFormat="1" ht="12" customHeight="1" thickBot="1">
      <c r="A19" s="15" t="s">
        <v>177</v>
      </c>
      <c r="B19" s="8" t="s">
        <v>185</v>
      </c>
      <c r="C19" s="212"/>
      <c r="D19" s="212"/>
      <c r="E19" s="212"/>
    </row>
    <row r="20" spans="1:5" s="1" customFormat="1" ht="12" customHeight="1" thickBot="1">
      <c r="A20" s="21" t="s">
        <v>186</v>
      </c>
      <c r="B20" s="22" t="s">
        <v>262</v>
      </c>
      <c r="C20" s="213"/>
      <c r="D20" s="213"/>
      <c r="E20" s="213"/>
    </row>
    <row r="21" spans="1:5" s="1" customFormat="1" ht="12" customHeight="1" thickBot="1">
      <c r="A21" s="21" t="s">
        <v>56</v>
      </c>
      <c r="B21" s="22" t="s">
        <v>188</v>
      </c>
      <c r="C21" s="208">
        <f>+C22+C23+C24+C25+C26+C27+C28+C29</f>
        <v>0</v>
      </c>
      <c r="D21" s="208">
        <f>+D22+D23+D24+D25+D26+D27+D28+D29</f>
        <v>0</v>
      </c>
      <c r="E21" s="208">
        <f>+E22+E23+E24+E25+E26+E27+E28+E29</f>
        <v>0</v>
      </c>
    </row>
    <row r="22" spans="1:5" s="1" customFormat="1" ht="12" customHeight="1">
      <c r="A22" s="16" t="s">
        <v>113</v>
      </c>
      <c r="B22" s="9" t="s">
        <v>194</v>
      </c>
      <c r="C22" s="214"/>
      <c r="D22" s="214"/>
      <c r="E22" s="214"/>
    </row>
    <row r="23" spans="1:5" s="1" customFormat="1" ht="12" customHeight="1">
      <c r="A23" s="14" t="s">
        <v>114</v>
      </c>
      <c r="B23" s="7" t="s">
        <v>195</v>
      </c>
      <c r="C23" s="210"/>
      <c r="D23" s="210"/>
      <c r="E23" s="210"/>
    </row>
    <row r="24" spans="1:5" s="1" customFormat="1" ht="12" customHeight="1">
      <c r="A24" s="14" t="s">
        <v>115</v>
      </c>
      <c r="B24" s="7" t="s">
        <v>196</v>
      </c>
      <c r="C24" s="210"/>
      <c r="D24" s="210"/>
      <c r="E24" s="210"/>
    </row>
    <row r="25" spans="1:5" s="1" customFormat="1" ht="12" customHeight="1">
      <c r="A25" s="17" t="s">
        <v>189</v>
      </c>
      <c r="B25" s="7" t="s">
        <v>118</v>
      </c>
      <c r="C25" s="215"/>
      <c r="D25" s="215"/>
      <c r="E25" s="215"/>
    </row>
    <row r="26" spans="1:5" s="1" customFormat="1" ht="12" customHeight="1">
      <c r="A26" s="17" t="s">
        <v>190</v>
      </c>
      <c r="B26" s="7" t="s">
        <v>197</v>
      </c>
      <c r="C26" s="215"/>
      <c r="D26" s="215"/>
      <c r="E26" s="215"/>
    </row>
    <row r="27" spans="1:5" s="1" customFormat="1" ht="12" customHeight="1">
      <c r="A27" s="14" t="s">
        <v>191</v>
      </c>
      <c r="B27" s="7" t="s">
        <v>198</v>
      </c>
      <c r="C27" s="210"/>
      <c r="D27" s="210"/>
      <c r="E27" s="210"/>
    </row>
    <row r="28" spans="1:5" s="1" customFormat="1" ht="12" customHeight="1">
      <c r="A28" s="14" t="s">
        <v>192</v>
      </c>
      <c r="B28" s="7" t="s">
        <v>263</v>
      </c>
      <c r="C28" s="216"/>
      <c r="D28" s="216"/>
      <c r="E28" s="216"/>
    </row>
    <row r="29" spans="1:5" s="1" customFormat="1" ht="12" customHeight="1" thickBot="1">
      <c r="A29" s="14" t="s">
        <v>193</v>
      </c>
      <c r="B29" s="12" t="s">
        <v>200</v>
      </c>
      <c r="C29" s="410"/>
      <c r="D29" s="410"/>
      <c r="E29" s="410"/>
    </row>
    <row r="30" spans="1:5" s="1" customFormat="1" ht="12" customHeight="1" thickBot="1">
      <c r="A30" s="177" t="s">
        <v>57</v>
      </c>
      <c r="B30" s="460" t="s">
        <v>392</v>
      </c>
      <c r="C30" s="497">
        <f>+C31+C37</f>
        <v>0</v>
      </c>
      <c r="D30" s="497">
        <f>+D31+D37</f>
        <v>0</v>
      </c>
      <c r="E30" s="497">
        <f>+E31+E37</f>
        <v>0</v>
      </c>
    </row>
    <row r="31" spans="1:5" s="1" customFormat="1" ht="12" customHeight="1">
      <c r="A31" s="178" t="s">
        <v>116</v>
      </c>
      <c r="B31" s="362" t="s">
        <v>393</v>
      </c>
      <c r="C31" s="502">
        <f>+C32+C33+C34+C35+C36</f>
        <v>0</v>
      </c>
      <c r="D31" s="502">
        <f>+D32+D33+D34+D35+D36</f>
        <v>0</v>
      </c>
      <c r="E31" s="502">
        <f>+E32+E33+E34+E35+E36</f>
        <v>0</v>
      </c>
    </row>
    <row r="32" spans="1:5" s="1" customFormat="1" ht="12" customHeight="1">
      <c r="A32" s="179" t="s">
        <v>119</v>
      </c>
      <c r="B32" s="185" t="s">
        <v>264</v>
      </c>
      <c r="C32" s="500"/>
      <c r="D32" s="500"/>
      <c r="E32" s="500"/>
    </row>
    <row r="33" spans="1:5" s="1" customFormat="1" ht="12" customHeight="1">
      <c r="A33" s="179" t="s">
        <v>120</v>
      </c>
      <c r="B33" s="185" t="s">
        <v>265</v>
      </c>
      <c r="C33" s="500"/>
      <c r="D33" s="500"/>
      <c r="E33" s="500"/>
    </row>
    <row r="34" spans="1:5" s="1" customFormat="1" ht="12" customHeight="1">
      <c r="A34" s="179" t="s">
        <v>121</v>
      </c>
      <c r="B34" s="185" t="s">
        <v>266</v>
      </c>
      <c r="C34" s="500"/>
      <c r="D34" s="500"/>
      <c r="E34" s="500"/>
    </row>
    <row r="35" spans="1:5" s="1" customFormat="1" ht="12" customHeight="1">
      <c r="A35" s="179" t="s">
        <v>122</v>
      </c>
      <c r="B35" s="185" t="s">
        <v>267</v>
      </c>
      <c r="C35" s="500"/>
      <c r="D35" s="500"/>
      <c r="E35" s="500"/>
    </row>
    <row r="36" spans="1:5" s="1" customFormat="1" ht="12" customHeight="1">
      <c r="A36" s="179" t="s">
        <v>201</v>
      </c>
      <c r="B36" s="185" t="s">
        <v>394</v>
      </c>
      <c r="C36" s="500"/>
      <c r="D36" s="500"/>
      <c r="E36" s="500"/>
    </row>
    <row r="37" spans="1:5" s="1" customFormat="1" ht="12" customHeight="1">
      <c r="A37" s="179" t="s">
        <v>117</v>
      </c>
      <c r="B37" s="186" t="s">
        <v>395</v>
      </c>
      <c r="C37" s="499">
        <f>+C38+C39+C40+C41+C42</f>
        <v>0</v>
      </c>
      <c r="D37" s="499">
        <f>+D38+D39+D40+D41+D42</f>
        <v>0</v>
      </c>
      <c r="E37" s="499">
        <f>+E38+E39+E40+E41+E42</f>
        <v>0</v>
      </c>
    </row>
    <row r="38" spans="1:5" s="1" customFormat="1" ht="12" customHeight="1">
      <c r="A38" s="179" t="s">
        <v>125</v>
      </c>
      <c r="B38" s="185" t="s">
        <v>264</v>
      </c>
      <c r="C38" s="500"/>
      <c r="D38" s="500"/>
      <c r="E38" s="500"/>
    </row>
    <row r="39" spans="1:5" s="1" customFormat="1" ht="12" customHeight="1">
      <c r="A39" s="179" t="s">
        <v>126</v>
      </c>
      <c r="B39" s="185" t="s">
        <v>265</v>
      </c>
      <c r="C39" s="500"/>
      <c r="D39" s="500"/>
      <c r="E39" s="500"/>
    </row>
    <row r="40" spans="1:5" s="1" customFormat="1" ht="12" customHeight="1">
      <c r="A40" s="179" t="s">
        <v>127</v>
      </c>
      <c r="B40" s="185" t="s">
        <v>266</v>
      </c>
      <c r="C40" s="500"/>
      <c r="D40" s="500"/>
      <c r="E40" s="500"/>
    </row>
    <row r="41" spans="1:5" s="1" customFormat="1" ht="12" customHeight="1">
      <c r="A41" s="179" t="s">
        <v>128</v>
      </c>
      <c r="B41" s="187" t="s">
        <v>267</v>
      </c>
      <c r="C41" s="500"/>
      <c r="D41" s="500"/>
      <c r="E41" s="500"/>
    </row>
    <row r="42" spans="1:5" s="1" customFormat="1" ht="12" customHeight="1" thickBot="1">
      <c r="A42" s="180" t="s">
        <v>202</v>
      </c>
      <c r="B42" s="188" t="s">
        <v>396</v>
      </c>
      <c r="C42" s="172"/>
      <c r="D42" s="172"/>
      <c r="E42" s="172"/>
    </row>
    <row r="43" spans="1:5" s="1" customFormat="1" ht="12" customHeight="1" thickBot="1">
      <c r="A43" s="21" t="s">
        <v>203</v>
      </c>
      <c r="B43" s="503" t="s">
        <v>268</v>
      </c>
      <c r="C43" s="166">
        <f>+C44+C45</f>
        <v>0</v>
      </c>
      <c r="D43" s="166">
        <f>+D44+D45</f>
        <v>0</v>
      </c>
      <c r="E43" s="166">
        <f>+E44+E45</f>
        <v>0</v>
      </c>
    </row>
    <row r="44" spans="1:5" s="1" customFormat="1" ht="12" customHeight="1">
      <c r="A44" s="16" t="s">
        <v>123</v>
      </c>
      <c r="B44" s="198" t="s">
        <v>269</v>
      </c>
      <c r="C44" s="169"/>
      <c r="D44" s="169"/>
      <c r="E44" s="169"/>
    </row>
    <row r="45" spans="1:5" s="1" customFormat="1" ht="12" customHeight="1" thickBot="1">
      <c r="A45" s="13" t="s">
        <v>124</v>
      </c>
      <c r="B45" s="193" t="s">
        <v>273</v>
      </c>
      <c r="C45" s="168"/>
      <c r="D45" s="168"/>
      <c r="E45" s="168"/>
    </row>
    <row r="46" spans="1:5" s="1" customFormat="1" ht="12" customHeight="1" thickBot="1">
      <c r="A46" s="21" t="s">
        <v>59</v>
      </c>
      <c r="B46" s="503" t="s">
        <v>272</v>
      </c>
      <c r="C46" s="166">
        <f>+C47+C48+C49</f>
        <v>0</v>
      </c>
      <c r="D46" s="166">
        <f>+D47+D48+D49</f>
        <v>0</v>
      </c>
      <c r="E46" s="166">
        <f>+E47+E48+E49</f>
        <v>0</v>
      </c>
    </row>
    <row r="47" spans="1:5" s="1" customFormat="1" ht="12" customHeight="1">
      <c r="A47" s="16" t="s">
        <v>206</v>
      </c>
      <c r="B47" s="198" t="s">
        <v>204</v>
      </c>
      <c r="C47" s="176"/>
      <c r="D47" s="176"/>
      <c r="E47" s="176"/>
    </row>
    <row r="48" spans="1:5" s="1" customFormat="1" ht="12" customHeight="1">
      <c r="A48" s="14" t="s">
        <v>207</v>
      </c>
      <c r="B48" s="185" t="s">
        <v>205</v>
      </c>
      <c r="C48" s="216"/>
      <c r="D48" s="216"/>
      <c r="E48" s="216"/>
    </row>
    <row r="49" spans="1:5" s="1" customFormat="1" ht="12" customHeight="1" thickBot="1">
      <c r="A49" s="13" t="s">
        <v>326</v>
      </c>
      <c r="B49" s="193" t="s">
        <v>270</v>
      </c>
      <c r="C49" s="173"/>
      <c r="D49" s="173"/>
      <c r="E49" s="173"/>
    </row>
    <row r="50" spans="1:7" s="1" customFormat="1" ht="17.25" customHeight="1" thickBot="1">
      <c r="A50" s="21" t="s">
        <v>208</v>
      </c>
      <c r="B50" s="501" t="s">
        <v>271</v>
      </c>
      <c r="C50" s="380"/>
      <c r="D50" s="380"/>
      <c r="E50" s="380"/>
      <c r="G50" s="38"/>
    </row>
    <row r="51" spans="1:5" s="1" customFormat="1" ht="12" customHeight="1" thickBot="1">
      <c r="A51" s="21" t="s">
        <v>61</v>
      </c>
      <c r="B51" s="25" t="s">
        <v>209</v>
      </c>
      <c r="C51" s="218">
        <f>+C6+C11+C20+C21+C30+C43+C46+C50</f>
        <v>2002</v>
      </c>
      <c r="D51" s="218">
        <f>+D6+D11+D20+D21+D30+D43+D46+D50</f>
        <v>2002</v>
      </c>
      <c r="E51" s="218">
        <f>+E6+E11+E20+E21+E30+E43+E46+E50</f>
        <v>1323</v>
      </c>
    </row>
    <row r="52" spans="1:5" s="1" customFormat="1" ht="12" customHeight="1" thickBot="1">
      <c r="A52" s="189" t="s">
        <v>62</v>
      </c>
      <c r="B52" s="184" t="s">
        <v>274</v>
      </c>
      <c r="C52" s="219">
        <f>+C53+C59</f>
        <v>0</v>
      </c>
      <c r="D52" s="219">
        <f>+D53+D59</f>
        <v>0</v>
      </c>
      <c r="E52" s="219">
        <f>+E53+E59</f>
        <v>0</v>
      </c>
    </row>
    <row r="53" spans="1:5" s="1" customFormat="1" ht="12" customHeight="1">
      <c r="A53" s="365" t="s">
        <v>153</v>
      </c>
      <c r="B53" s="362" t="s">
        <v>275</v>
      </c>
      <c r="C53" s="220">
        <f>+C54+C55+C56+C57+C58</f>
        <v>0</v>
      </c>
      <c r="D53" s="220">
        <f>+D54+D55+D56+D57+D58</f>
        <v>0</v>
      </c>
      <c r="E53" s="220">
        <f>+E54+E55+E56+E57+E58</f>
        <v>0</v>
      </c>
    </row>
    <row r="54" spans="1:5" s="1" customFormat="1" ht="12" customHeight="1">
      <c r="A54" s="190" t="s">
        <v>290</v>
      </c>
      <c r="B54" s="185" t="s">
        <v>276</v>
      </c>
      <c r="C54" s="216"/>
      <c r="D54" s="216"/>
      <c r="E54" s="216"/>
    </row>
    <row r="55" spans="1:5" s="1" customFormat="1" ht="12" customHeight="1">
      <c r="A55" s="190" t="s">
        <v>291</v>
      </c>
      <c r="B55" s="185" t="s">
        <v>277</v>
      </c>
      <c r="C55" s="216"/>
      <c r="D55" s="216"/>
      <c r="E55" s="216"/>
    </row>
    <row r="56" spans="1:5" s="1" customFormat="1" ht="12" customHeight="1">
      <c r="A56" s="190" t="s">
        <v>292</v>
      </c>
      <c r="B56" s="185" t="s">
        <v>278</v>
      </c>
      <c r="C56" s="216"/>
      <c r="D56" s="216"/>
      <c r="E56" s="216"/>
    </row>
    <row r="57" spans="1:5" s="1" customFormat="1" ht="12" customHeight="1">
      <c r="A57" s="190" t="s">
        <v>293</v>
      </c>
      <c r="B57" s="185" t="s">
        <v>279</v>
      </c>
      <c r="C57" s="216"/>
      <c r="D57" s="216"/>
      <c r="E57" s="216"/>
    </row>
    <row r="58" spans="1:5" s="1" customFormat="1" ht="12" customHeight="1">
      <c r="A58" s="190" t="s">
        <v>294</v>
      </c>
      <c r="B58" s="185" t="s">
        <v>280</v>
      </c>
      <c r="C58" s="216"/>
      <c r="D58" s="216"/>
      <c r="E58" s="216"/>
    </row>
    <row r="59" spans="1:5" s="1" customFormat="1" ht="12" customHeight="1">
      <c r="A59" s="191" t="s">
        <v>154</v>
      </c>
      <c r="B59" s="186" t="s">
        <v>281</v>
      </c>
      <c r="C59" s="221">
        <f>+C60+C61+C62+C63+C64</f>
        <v>0</v>
      </c>
      <c r="D59" s="221">
        <f>+D60+D61+D62+D63+D64</f>
        <v>0</v>
      </c>
      <c r="E59" s="221">
        <f>+E60+E61+E62+E63+E64</f>
        <v>0</v>
      </c>
    </row>
    <row r="60" spans="1:5" s="1" customFormat="1" ht="12" customHeight="1">
      <c r="A60" s="190" t="s">
        <v>295</v>
      </c>
      <c r="B60" s="185" t="s">
        <v>282</v>
      </c>
      <c r="C60" s="216"/>
      <c r="D60" s="216"/>
      <c r="E60" s="216"/>
    </row>
    <row r="61" spans="1:5" s="1" customFormat="1" ht="12" customHeight="1">
      <c r="A61" s="190" t="s">
        <v>296</v>
      </c>
      <c r="B61" s="185" t="s">
        <v>283</v>
      </c>
      <c r="C61" s="216"/>
      <c r="D61" s="216"/>
      <c r="E61" s="216"/>
    </row>
    <row r="62" spans="1:5" s="1" customFormat="1" ht="12" customHeight="1">
      <c r="A62" s="190" t="s">
        <v>297</v>
      </c>
      <c r="B62" s="185" t="s">
        <v>284</v>
      </c>
      <c r="C62" s="216"/>
      <c r="D62" s="216"/>
      <c r="E62" s="216"/>
    </row>
    <row r="63" spans="1:5" s="1" customFormat="1" ht="12" customHeight="1">
      <c r="A63" s="190" t="s">
        <v>298</v>
      </c>
      <c r="B63" s="185" t="s">
        <v>285</v>
      </c>
      <c r="C63" s="216"/>
      <c r="D63" s="216"/>
      <c r="E63" s="216"/>
    </row>
    <row r="64" spans="1:5" s="1" customFormat="1" ht="12" customHeight="1" thickBot="1">
      <c r="A64" s="192" t="s">
        <v>299</v>
      </c>
      <c r="B64" s="193" t="s">
        <v>286</v>
      </c>
      <c r="C64" s="222"/>
      <c r="D64" s="222"/>
      <c r="E64" s="222"/>
    </row>
    <row r="65" spans="1:5" s="1" customFormat="1" ht="12" customHeight="1" thickBot="1">
      <c r="A65" s="194" t="s">
        <v>63</v>
      </c>
      <c r="B65" s="366" t="s">
        <v>287</v>
      </c>
      <c r="C65" s="219">
        <f>+C51+C52</f>
        <v>2002</v>
      </c>
      <c r="D65" s="219">
        <f>+D51+D52</f>
        <v>2002</v>
      </c>
      <c r="E65" s="219">
        <f>+E51+E52</f>
        <v>1323</v>
      </c>
    </row>
    <row r="66" spans="1:5" s="1" customFormat="1" ht="13.5" customHeight="1" thickBot="1">
      <c r="A66" s="195" t="s">
        <v>64</v>
      </c>
      <c r="B66" s="367" t="s">
        <v>288</v>
      </c>
      <c r="C66" s="230"/>
      <c r="D66" s="230"/>
      <c r="E66" s="230"/>
    </row>
    <row r="67" spans="1:5" s="1" customFormat="1" ht="12" customHeight="1" thickBot="1">
      <c r="A67" s="194" t="s">
        <v>65</v>
      </c>
      <c r="B67" s="366" t="s">
        <v>289</v>
      </c>
      <c r="C67" s="231">
        <f>+C65+C66</f>
        <v>2002</v>
      </c>
      <c r="D67" s="231">
        <f>+D65+D66</f>
        <v>2002</v>
      </c>
      <c r="E67" s="231">
        <f>+E65+E66</f>
        <v>1323</v>
      </c>
    </row>
    <row r="68" spans="1:5" s="1" customFormat="1" ht="12.75" customHeight="1">
      <c r="A68" s="4"/>
      <c r="B68" s="5"/>
      <c r="C68" s="5"/>
      <c r="D68" s="5"/>
      <c r="E68" s="223"/>
    </row>
    <row r="69" spans="1:5" ht="16.5" customHeight="1">
      <c r="A69" s="534" t="s">
        <v>81</v>
      </c>
      <c r="B69" s="534"/>
      <c r="C69" s="534"/>
      <c r="D69" s="534"/>
      <c r="E69" s="534"/>
    </row>
    <row r="70" spans="1:5" s="236" customFormat="1" ht="16.5" customHeight="1" thickBot="1">
      <c r="A70" s="537" t="s">
        <v>158</v>
      </c>
      <c r="B70" s="537"/>
      <c r="C70" s="452"/>
      <c r="D70" s="452"/>
      <c r="E70" s="84" t="s">
        <v>322</v>
      </c>
    </row>
    <row r="71" spans="1:5" ht="37.5" customHeight="1" thickBot="1">
      <c r="A71" s="26" t="s">
        <v>50</v>
      </c>
      <c r="B71" s="27" t="s">
        <v>82</v>
      </c>
      <c r="C71" s="36" t="s">
        <v>300</v>
      </c>
      <c r="D71" s="495" t="s">
        <v>472</v>
      </c>
      <c r="E71" s="36" t="s">
        <v>473</v>
      </c>
    </row>
    <row r="72" spans="1:5" s="37" customFormat="1" ht="12" customHeight="1" thickBot="1">
      <c r="A72" s="32">
        <v>1</v>
      </c>
      <c r="B72" s="33">
        <v>2</v>
      </c>
      <c r="C72" s="206">
        <v>3</v>
      </c>
      <c r="D72" s="206">
        <v>3</v>
      </c>
      <c r="E72" s="206">
        <v>3</v>
      </c>
    </row>
    <row r="73" spans="1:5" ht="12" customHeight="1" thickBot="1">
      <c r="A73" s="23" t="s">
        <v>52</v>
      </c>
      <c r="B73" s="31" t="s">
        <v>210</v>
      </c>
      <c r="C73" s="207">
        <f>+C74+C75+C76+C77+C78</f>
        <v>8608</v>
      </c>
      <c r="D73" s="207">
        <f>+D74+D75+D76+D77+D78</f>
        <v>8608</v>
      </c>
      <c r="E73" s="207">
        <f>+E74+E75+E76+E77+E78</f>
        <v>1842</v>
      </c>
    </row>
    <row r="74" spans="1:5" ht="12" customHeight="1">
      <c r="A74" s="18" t="s">
        <v>129</v>
      </c>
      <c r="B74" s="10" t="s">
        <v>83</v>
      </c>
      <c r="C74" s="209">
        <v>4688</v>
      </c>
      <c r="D74" s="209">
        <v>4688</v>
      </c>
      <c r="E74" s="209">
        <v>1204</v>
      </c>
    </row>
    <row r="75" spans="1:5" ht="12" customHeight="1">
      <c r="A75" s="14" t="s">
        <v>130</v>
      </c>
      <c r="B75" s="7" t="s">
        <v>211</v>
      </c>
      <c r="C75" s="210">
        <v>1173</v>
      </c>
      <c r="D75" s="210">
        <v>1173</v>
      </c>
      <c r="E75" s="210">
        <v>323</v>
      </c>
    </row>
    <row r="76" spans="1:5" ht="12" customHeight="1">
      <c r="A76" s="14" t="s">
        <v>131</v>
      </c>
      <c r="B76" s="7" t="s">
        <v>150</v>
      </c>
      <c r="C76" s="215">
        <v>2147</v>
      </c>
      <c r="D76" s="215">
        <v>2147</v>
      </c>
      <c r="E76" s="215">
        <v>315</v>
      </c>
    </row>
    <row r="77" spans="1:5" ht="12" customHeight="1">
      <c r="A77" s="14" t="s">
        <v>132</v>
      </c>
      <c r="B77" s="11" t="s">
        <v>212</v>
      </c>
      <c r="C77" s="215"/>
      <c r="D77" s="215"/>
      <c r="E77" s="215"/>
    </row>
    <row r="78" spans="1:5" ht="12" customHeight="1">
      <c r="A78" s="14" t="s">
        <v>140</v>
      </c>
      <c r="B78" s="20" t="s">
        <v>213</v>
      </c>
      <c r="C78" s="215">
        <v>600</v>
      </c>
      <c r="D78" s="215">
        <v>600</v>
      </c>
      <c r="E78" s="215">
        <v>0</v>
      </c>
    </row>
    <row r="79" spans="1:5" ht="12" customHeight="1">
      <c r="A79" s="14" t="s">
        <v>133</v>
      </c>
      <c r="B79" s="7" t="s">
        <v>235</v>
      </c>
      <c r="C79" s="215"/>
      <c r="D79" s="215"/>
      <c r="E79" s="215"/>
    </row>
    <row r="80" spans="1:5" ht="12" customHeight="1">
      <c r="A80" s="14" t="s">
        <v>134</v>
      </c>
      <c r="B80" s="87" t="s">
        <v>236</v>
      </c>
      <c r="C80" s="215">
        <v>600</v>
      </c>
      <c r="D80" s="215">
        <v>600</v>
      </c>
      <c r="E80" s="215">
        <v>0</v>
      </c>
    </row>
    <row r="81" spans="1:5" ht="12" customHeight="1">
      <c r="A81" s="14" t="s">
        <v>141</v>
      </c>
      <c r="B81" s="87" t="s">
        <v>301</v>
      </c>
      <c r="C81" s="215"/>
      <c r="D81" s="215"/>
      <c r="E81" s="215"/>
    </row>
    <row r="82" spans="1:5" ht="12" customHeight="1">
      <c r="A82" s="14" t="s">
        <v>142</v>
      </c>
      <c r="B82" s="88" t="s">
        <v>237</v>
      </c>
      <c r="C82" s="215"/>
      <c r="D82" s="215"/>
      <c r="E82" s="215"/>
    </row>
    <row r="83" spans="1:5" ht="12" customHeight="1">
      <c r="A83" s="13" t="s">
        <v>143</v>
      </c>
      <c r="B83" s="89" t="s">
        <v>238</v>
      </c>
      <c r="C83" s="215"/>
      <c r="D83" s="215"/>
      <c r="E83" s="215"/>
    </row>
    <row r="84" spans="1:5" ht="12" customHeight="1">
      <c r="A84" s="14" t="s">
        <v>144</v>
      </c>
      <c r="B84" s="89" t="s">
        <v>239</v>
      </c>
      <c r="C84" s="215"/>
      <c r="D84" s="215"/>
      <c r="E84" s="215"/>
    </row>
    <row r="85" spans="1:5" ht="12" customHeight="1" thickBot="1">
      <c r="A85" s="19" t="s">
        <v>146</v>
      </c>
      <c r="B85" s="90" t="s">
        <v>240</v>
      </c>
      <c r="C85" s="224"/>
      <c r="D85" s="224"/>
      <c r="E85" s="224"/>
    </row>
    <row r="86" spans="1:5" ht="12" customHeight="1" thickBot="1">
      <c r="A86" s="21" t="s">
        <v>53</v>
      </c>
      <c r="B86" s="30" t="s">
        <v>327</v>
      </c>
      <c r="C86" s="208">
        <f>+C87+C88+C89</f>
        <v>2300</v>
      </c>
      <c r="D86" s="208">
        <f>+D87+D88+D89</f>
        <v>2300</v>
      </c>
      <c r="E86" s="208">
        <f>+E87+E88+E89</f>
        <v>0</v>
      </c>
    </row>
    <row r="87" spans="1:5" ht="12" customHeight="1">
      <c r="A87" s="16" t="s">
        <v>135</v>
      </c>
      <c r="B87" s="7" t="s">
        <v>302</v>
      </c>
      <c r="C87" s="214"/>
      <c r="D87" s="214"/>
      <c r="E87" s="214"/>
    </row>
    <row r="88" spans="1:5" ht="12" customHeight="1">
      <c r="A88" s="16" t="s">
        <v>136</v>
      </c>
      <c r="B88" s="12" t="s">
        <v>215</v>
      </c>
      <c r="C88" s="210"/>
      <c r="D88" s="210"/>
      <c r="E88" s="210"/>
    </row>
    <row r="89" spans="1:5" ht="12" customHeight="1">
      <c r="A89" s="16" t="s">
        <v>137</v>
      </c>
      <c r="B89" s="185" t="s">
        <v>328</v>
      </c>
      <c r="C89" s="167">
        <v>2300</v>
      </c>
      <c r="D89" s="167">
        <v>2300</v>
      </c>
      <c r="E89" s="167">
        <v>0</v>
      </c>
    </row>
    <row r="90" spans="1:5" ht="12" customHeight="1">
      <c r="A90" s="16" t="s">
        <v>138</v>
      </c>
      <c r="B90" s="185" t="s">
        <v>397</v>
      </c>
      <c r="C90" s="167"/>
      <c r="D90" s="167"/>
      <c r="E90" s="167"/>
    </row>
    <row r="91" spans="1:5" ht="12" customHeight="1">
      <c r="A91" s="16" t="s">
        <v>139</v>
      </c>
      <c r="B91" s="185" t="s">
        <v>329</v>
      </c>
      <c r="C91" s="167">
        <v>2300</v>
      </c>
      <c r="D91" s="167">
        <v>2300</v>
      </c>
      <c r="E91" s="167">
        <v>0</v>
      </c>
    </row>
    <row r="92" spans="1:5" ht="15.75">
      <c r="A92" s="16" t="s">
        <v>145</v>
      </c>
      <c r="B92" s="185" t="s">
        <v>330</v>
      </c>
      <c r="C92" s="167"/>
      <c r="D92" s="167"/>
      <c r="E92" s="167"/>
    </row>
    <row r="93" spans="1:5" ht="12" customHeight="1">
      <c r="A93" s="16" t="s">
        <v>147</v>
      </c>
      <c r="B93" s="368" t="s">
        <v>306</v>
      </c>
      <c r="C93" s="167"/>
      <c r="D93" s="167"/>
      <c r="E93" s="167"/>
    </row>
    <row r="94" spans="1:5" ht="12" customHeight="1">
      <c r="A94" s="16" t="s">
        <v>216</v>
      </c>
      <c r="B94" s="368" t="s">
        <v>307</v>
      </c>
      <c r="C94" s="167"/>
      <c r="D94" s="167"/>
      <c r="E94" s="167"/>
    </row>
    <row r="95" spans="1:5" ht="12" customHeight="1">
      <c r="A95" s="16" t="s">
        <v>217</v>
      </c>
      <c r="B95" s="368" t="s">
        <v>305</v>
      </c>
      <c r="C95" s="167"/>
      <c r="D95" s="167"/>
      <c r="E95" s="167"/>
    </row>
    <row r="96" spans="1:5" ht="24" customHeight="1" thickBot="1">
      <c r="A96" s="13" t="s">
        <v>218</v>
      </c>
      <c r="B96" s="369" t="s">
        <v>304</v>
      </c>
      <c r="C96" s="170"/>
      <c r="D96" s="170"/>
      <c r="E96" s="170"/>
    </row>
    <row r="97" spans="1:5" ht="12" customHeight="1" thickBot="1">
      <c r="A97" s="21" t="s">
        <v>54</v>
      </c>
      <c r="B97" s="80" t="s">
        <v>331</v>
      </c>
      <c r="C97" s="208">
        <f>+C98+C99</f>
        <v>0</v>
      </c>
      <c r="D97" s="208">
        <f>+D98+D99</f>
        <v>0</v>
      </c>
      <c r="E97" s="208">
        <f>+E98+E99</f>
        <v>0</v>
      </c>
    </row>
    <row r="98" spans="1:5" ht="12" customHeight="1">
      <c r="A98" s="16" t="s">
        <v>109</v>
      </c>
      <c r="B98" s="9" t="s">
        <v>96</v>
      </c>
      <c r="C98" s="214"/>
      <c r="D98" s="214"/>
      <c r="E98" s="214"/>
    </row>
    <row r="99" spans="1:5" ht="12" customHeight="1" thickBot="1">
      <c r="A99" s="17" t="s">
        <v>110</v>
      </c>
      <c r="B99" s="12" t="s">
        <v>97</v>
      </c>
      <c r="C99" s="215"/>
      <c r="D99" s="215"/>
      <c r="E99" s="215"/>
    </row>
    <row r="100" spans="1:5" s="183" customFormat="1" ht="12" customHeight="1" thickBot="1">
      <c r="A100" s="189" t="s">
        <v>55</v>
      </c>
      <c r="B100" s="184" t="s">
        <v>308</v>
      </c>
      <c r="C100" s="380"/>
      <c r="D100" s="380"/>
      <c r="E100" s="380"/>
    </row>
    <row r="101" spans="1:5" ht="12" customHeight="1" thickBot="1">
      <c r="A101" s="181" t="s">
        <v>56</v>
      </c>
      <c r="B101" s="182" t="s">
        <v>162</v>
      </c>
      <c r="C101" s="207">
        <f>+C73+C86+C97+C100</f>
        <v>10908</v>
      </c>
      <c r="D101" s="207">
        <f>+D73+D86+D97+D100</f>
        <v>10908</v>
      </c>
      <c r="E101" s="207">
        <f>+E73+E86+E97+E100</f>
        <v>1842</v>
      </c>
    </row>
    <row r="102" spans="1:5" ht="12" customHeight="1" thickBot="1">
      <c r="A102" s="189" t="s">
        <v>57</v>
      </c>
      <c r="B102" s="184" t="s">
        <v>398</v>
      </c>
      <c r="C102" s="208">
        <f>+C103+C111</f>
        <v>0</v>
      </c>
      <c r="D102" s="208">
        <f>+D103+D111</f>
        <v>0</v>
      </c>
      <c r="E102" s="208">
        <f>+E103+E111</f>
        <v>0</v>
      </c>
    </row>
    <row r="103" spans="1:5" ht="12" customHeight="1" thickBot="1">
      <c r="A103" s="196" t="s">
        <v>116</v>
      </c>
      <c r="B103" s="370" t="s">
        <v>404</v>
      </c>
      <c r="C103" s="208">
        <f>+C104+C105+C106+C107+C108+C109+C110</f>
        <v>0</v>
      </c>
      <c r="D103" s="208">
        <f>+D104+D105+D106+D107+D108+D109+D110</f>
        <v>0</v>
      </c>
      <c r="E103" s="208">
        <f>+E104+E105+E106+E107+E108+E109+E110</f>
        <v>0</v>
      </c>
    </row>
    <row r="104" spans="1:5" ht="12" customHeight="1">
      <c r="A104" s="197" t="s">
        <v>119</v>
      </c>
      <c r="B104" s="198" t="s">
        <v>309</v>
      </c>
      <c r="C104" s="232"/>
      <c r="D104" s="232"/>
      <c r="E104" s="232"/>
    </row>
    <row r="105" spans="1:5" ht="12" customHeight="1">
      <c r="A105" s="190" t="s">
        <v>120</v>
      </c>
      <c r="B105" s="185" t="s">
        <v>310</v>
      </c>
      <c r="C105" s="233"/>
      <c r="D105" s="233"/>
      <c r="E105" s="233"/>
    </row>
    <row r="106" spans="1:5" ht="12" customHeight="1">
      <c r="A106" s="190" t="s">
        <v>121</v>
      </c>
      <c r="B106" s="185" t="s">
        <v>311</v>
      </c>
      <c r="C106" s="233"/>
      <c r="D106" s="233"/>
      <c r="E106" s="233"/>
    </row>
    <row r="107" spans="1:5" ht="12" customHeight="1">
      <c r="A107" s="190" t="s">
        <v>122</v>
      </c>
      <c r="B107" s="185" t="s">
        <v>312</v>
      </c>
      <c r="C107" s="233"/>
      <c r="D107" s="233"/>
      <c r="E107" s="233"/>
    </row>
    <row r="108" spans="1:5" ht="12" customHeight="1">
      <c r="A108" s="190" t="s">
        <v>201</v>
      </c>
      <c r="B108" s="185" t="s">
        <v>313</v>
      </c>
      <c r="C108" s="233"/>
      <c r="D108" s="233"/>
      <c r="E108" s="233"/>
    </row>
    <row r="109" spans="1:5" ht="12" customHeight="1">
      <c r="A109" s="190" t="s">
        <v>219</v>
      </c>
      <c r="B109" s="185" t="s">
        <v>314</v>
      </c>
      <c r="C109" s="233"/>
      <c r="D109" s="233"/>
      <c r="E109" s="233"/>
    </row>
    <row r="110" spans="1:5" ht="12" customHeight="1" thickBot="1">
      <c r="A110" s="199" t="s">
        <v>220</v>
      </c>
      <c r="B110" s="200" t="s">
        <v>315</v>
      </c>
      <c r="C110" s="234"/>
      <c r="D110" s="234"/>
      <c r="E110" s="234"/>
    </row>
    <row r="111" spans="1:5" ht="12" customHeight="1" thickBot="1">
      <c r="A111" s="196" t="s">
        <v>117</v>
      </c>
      <c r="B111" s="370" t="s">
        <v>420</v>
      </c>
      <c r="C111" s="208">
        <f>+C112+C113+C114+C115+C116+C117+C118+C119</f>
        <v>0</v>
      </c>
      <c r="D111" s="208">
        <f>+D112+D113+D114+D115+D116+D117+D118+D119</f>
        <v>0</v>
      </c>
      <c r="E111" s="208">
        <f>+E112+E113+E114+E115+E116+E117+E118+E119</f>
        <v>0</v>
      </c>
    </row>
    <row r="112" spans="1:5" ht="12" customHeight="1">
      <c r="A112" s="197" t="s">
        <v>125</v>
      </c>
      <c r="B112" s="198" t="s">
        <v>309</v>
      </c>
      <c r="C112" s="232"/>
      <c r="D112" s="232"/>
      <c r="E112" s="232"/>
    </row>
    <row r="113" spans="1:5" ht="12" customHeight="1">
      <c r="A113" s="190" t="s">
        <v>126</v>
      </c>
      <c r="B113" s="185" t="s">
        <v>316</v>
      </c>
      <c r="C113" s="233"/>
      <c r="D113" s="233"/>
      <c r="E113" s="233"/>
    </row>
    <row r="114" spans="1:5" ht="12" customHeight="1">
      <c r="A114" s="190" t="s">
        <v>127</v>
      </c>
      <c r="B114" s="185" t="s">
        <v>311</v>
      </c>
      <c r="C114" s="233"/>
      <c r="D114" s="233"/>
      <c r="E114" s="233"/>
    </row>
    <row r="115" spans="1:5" ht="12" customHeight="1">
      <c r="A115" s="190" t="s">
        <v>128</v>
      </c>
      <c r="B115" s="185" t="s">
        <v>312</v>
      </c>
      <c r="C115" s="233"/>
      <c r="D115" s="233"/>
      <c r="E115" s="233"/>
    </row>
    <row r="116" spans="1:5" ht="12" customHeight="1">
      <c r="A116" s="190" t="s">
        <v>202</v>
      </c>
      <c r="B116" s="185" t="s">
        <v>313</v>
      </c>
      <c r="C116" s="233"/>
      <c r="D116" s="233"/>
      <c r="E116" s="233"/>
    </row>
    <row r="117" spans="1:5" ht="12" customHeight="1">
      <c r="A117" s="190" t="s">
        <v>221</v>
      </c>
      <c r="B117" s="185" t="s">
        <v>317</v>
      </c>
      <c r="C117" s="233"/>
      <c r="D117" s="233"/>
      <c r="E117" s="233"/>
    </row>
    <row r="118" spans="1:5" ht="12" customHeight="1">
      <c r="A118" s="190" t="s">
        <v>222</v>
      </c>
      <c r="B118" s="185" t="s">
        <v>315</v>
      </c>
      <c r="C118" s="233"/>
      <c r="D118" s="233"/>
      <c r="E118" s="233"/>
    </row>
    <row r="119" spans="1:5" ht="12" customHeight="1" thickBot="1">
      <c r="A119" s="199" t="s">
        <v>223</v>
      </c>
      <c r="B119" s="200" t="s">
        <v>400</v>
      </c>
      <c r="C119" s="234"/>
      <c r="D119" s="234"/>
      <c r="E119" s="234"/>
    </row>
    <row r="120" spans="1:5" ht="12" customHeight="1" thickBot="1">
      <c r="A120" s="189" t="s">
        <v>58</v>
      </c>
      <c r="B120" s="366" t="s">
        <v>318</v>
      </c>
      <c r="C120" s="225">
        <f>+C101+C102</f>
        <v>10908</v>
      </c>
      <c r="D120" s="225">
        <f>+D101+D102</f>
        <v>10908</v>
      </c>
      <c r="E120" s="225">
        <f>+E101+E102</f>
        <v>1842</v>
      </c>
    </row>
    <row r="121" spans="1:11" ht="15" customHeight="1" thickBot="1">
      <c r="A121" s="189" t="s">
        <v>59</v>
      </c>
      <c r="B121" s="366" t="s">
        <v>319</v>
      </c>
      <c r="C121" s="226"/>
      <c r="D121" s="226"/>
      <c r="E121" s="226"/>
      <c r="H121" s="38"/>
      <c r="I121" s="81"/>
      <c r="J121" s="81"/>
      <c r="K121" s="81"/>
    </row>
    <row r="122" spans="1:5" s="1" customFormat="1" ht="12.75" customHeight="1" thickBot="1">
      <c r="A122" s="201" t="s">
        <v>60</v>
      </c>
      <c r="B122" s="367" t="s">
        <v>320</v>
      </c>
      <c r="C122" s="219">
        <f>+C120+C121</f>
        <v>10908</v>
      </c>
      <c r="D122" s="219">
        <f>+D120+D121</f>
        <v>10908</v>
      </c>
      <c r="E122" s="219">
        <f>+E120+E121</f>
        <v>1842</v>
      </c>
    </row>
    <row r="123" spans="1:5" ht="7.5" customHeight="1">
      <c r="A123" s="371"/>
      <c r="B123" s="371"/>
      <c r="C123" s="371"/>
      <c r="D123" s="371"/>
      <c r="E123" s="372"/>
    </row>
    <row r="124" spans="1:5" ht="15.75">
      <c r="A124" s="538" t="s">
        <v>165</v>
      </c>
      <c r="B124" s="538"/>
      <c r="C124" s="538"/>
      <c r="D124" s="538"/>
      <c r="E124" s="538"/>
    </row>
    <row r="125" spans="1:5" ht="15" customHeight="1" thickBot="1">
      <c r="A125" s="536" t="s">
        <v>159</v>
      </c>
      <c r="B125" s="536"/>
      <c r="C125" s="451"/>
      <c r="D125" s="451"/>
      <c r="E125" s="229" t="s">
        <v>322</v>
      </c>
    </row>
    <row r="126" spans="1:6" ht="13.5" customHeight="1" thickBot="1">
      <c r="A126" s="21">
        <v>1</v>
      </c>
      <c r="B126" s="30" t="s">
        <v>230</v>
      </c>
      <c r="C126" s="474"/>
      <c r="D126" s="474"/>
      <c r="E126" s="227"/>
      <c r="F126" s="83"/>
    </row>
    <row r="127" spans="1:5" ht="7.5" customHeight="1">
      <c r="A127" s="371"/>
      <c r="B127" s="371"/>
      <c r="C127" s="371"/>
      <c r="D127" s="371"/>
      <c r="E127" s="372"/>
    </row>
  </sheetData>
  <sheetProtection/>
  <mergeCells count="6">
    <mergeCell ref="A125:B125"/>
    <mergeCell ref="A69:E69"/>
    <mergeCell ref="A1:E1"/>
    <mergeCell ref="A2:B2"/>
    <mergeCell ref="A70:B70"/>
    <mergeCell ref="A124:E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 3. melléklet a 11/2013. (X. 1.) önkormányzati rendelethez
"1.3 melléklet a 3/2013. (III. 7.) önkormányzati rendelethez"
Kunsziget Önkormányzat
2013. ÉVI Költségeté Önként vállalt Feladatainak Mérlege
&amp;10
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27"/>
  <sheetViews>
    <sheetView view="pageLayout" zoomScaleNormal="120" zoomScaleSheetLayoutView="130" workbookViewId="0" topLeftCell="A1">
      <selection activeCell="A2" sqref="A2:B2"/>
    </sheetView>
  </sheetViews>
  <sheetFormatPr defaultColWidth="9.00390625" defaultRowHeight="12.75"/>
  <cols>
    <col min="1" max="1" width="9.00390625" style="378" customWidth="1"/>
    <col min="2" max="2" width="91.625" style="378" customWidth="1"/>
    <col min="3" max="3" width="12.00390625" style="378" customWidth="1"/>
    <col min="4" max="4" width="11.625" style="378" customWidth="1"/>
    <col min="5" max="5" width="12.125" style="379" customWidth="1"/>
    <col min="6" max="6" width="9.00390625" style="35" customWidth="1"/>
    <col min="7" max="16384" width="9.375" style="35" customWidth="1"/>
  </cols>
  <sheetData>
    <row r="1" spans="1:5" ht="15.75" customHeight="1">
      <c r="A1" s="534" t="s">
        <v>49</v>
      </c>
      <c r="B1" s="534"/>
      <c r="C1" s="534"/>
      <c r="D1" s="534"/>
      <c r="E1" s="534"/>
    </row>
    <row r="2" spans="1:5" ht="15.75" customHeight="1" thickBot="1">
      <c r="A2" s="536" t="s">
        <v>157</v>
      </c>
      <c r="B2" s="536"/>
      <c r="C2" s="451"/>
      <c r="D2" s="451"/>
      <c r="E2" s="229" t="s">
        <v>322</v>
      </c>
    </row>
    <row r="3" spans="1:5" ht="37.5" customHeight="1" thickBot="1">
      <c r="A3" s="26" t="s">
        <v>107</v>
      </c>
      <c r="B3" s="27" t="s">
        <v>51</v>
      </c>
      <c r="C3" s="36" t="s">
        <v>300</v>
      </c>
      <c r="D3" s="36" t="s">
        <v>476</v>
      </c>
      <c r="E3" s="36" t="s">
        <v>471</v>
      </c>
    </row>
    <row r="4" spans="1:5" s="37" customFormat="1" ht="12" customHeight="1" thickBot="1">
      <c r="A4" s="32">
        <v>1</v>
      </c>
      <c r="B4" s="33">
        <v>2</v>
      </c>
      <c r="C4" s="455">
        <v>3</v>
      </c>
      <c r="D4" s="455">
        <v>4</v>
      </c>
      <c r="E4" s="34">
        <v>5</v>
      </c>
    </row>
    <row r="5" spans="1:5" s="1" customFormat="1" ht="12" customHeight="1" thickBot="1">
      <c r="A5" s="23" t="s">
        <v>52</v>
      </c>
      <c r="B5" s="22" t="s">
        <v>170</v>
      </c>
      <c r="C5" s="456"/>
      <c r="D5" s="456"/>
      <c r="E5" s="207">
        <f>+E6+E11+E20</f>
        <v>0</v>
      </c>
    </row>
    <row r="6" spans="1:5" s="1" customFormat="1" ht="12" customHeight="1" thickBot="1">
      <c r="A6" s="21" t="s">
        <v>53</v>
      </c>
      <c r="B6" s="184" t="s">
        <v>391</v>
      </c>
      <c r="C6" s="457"/>
      <c r="D6" s="457"/>
      <c r="E6" s="166">
        <f>+E7+E8+E9+E10</f>
        <v>0</v>
      </c>
    </row>
    <row r="7" spans="1:5" s="1" customFormat="1" ht="12" customHeight="1">
      <c r="A7" s="14" t="s">
        <v>135</v>
      </c>
      <c r="B7" s="360" t="s">
        <v>92</v>
      </c>
      <c r="C7" s="458"/>
      <c r="D7" s="458"/>
      <c r="E7" s="167"/>
    </row>
    <row r="8" spans="1:5" s="1" customFormat="1" ht="12" customHeight="1">
      <c r="A8" s="14" t="s">
        <v>136</v>
      </c>
      <c r="B8" s="198" t="s">
        <v>108</v>
      </c>
      <c r="C8" s="458"/>
      <c r="D8" s="458"/>
      <c r="E8" s="167"/>
    </row>
    <row r="9" spans="1:5" s="1" customFormat="1" ht="12" customHeight="1">
      <c r="A9" s="14" t="s">
        <v>137</v>
      </c>
      <c r="B9" s="198" t="s">
        <v>171</v>
      </c>
      <c r="C9" s="458"/>
      <c r="D9" s="458"/>
      <c r="E9" s="167"/>
    </row>
    <row r="10" spans="1:5" s="1" customFormat="1" ht="12" customHeight="1" thickBot="1">
      <c r="A10" s="14" t="s">
        <v>138</v>
      </c>
      <c r="B10" s="361" t="s">
        <v>172</v>
      </c>
      <c r="C10" s="459"/>
      <c r="D10" s="459"/>
      <c r="E10" s="167"/>
    </row>
    <row r="11" spans="1:5" s="1" customFormat="1" ht="12" customHeight="1" thickBot="1">
      <c r="A11" s="21" t="s">
        <v>54</v>
      </c>
      <c r="B11" s="22" t="s">
        <v>173</v>
      </c>
      <c r="C11" s="460"/>
      <c r="D11" s="460"/>
      <c r="E11" s="208">
        <f>+E12+E13+E14+E15+E16+E17+E18+E19</f>
        <v>0</v>
      </c>
    </row>
    <row r="12" spans="1:5" s="1" customFormat="1" ht="12" customHeight="1">
      <c r="A12" s="18" t="s">
        <v>109</v>
      </c>
      <c r="B12" s="10" t="s">
        <v>178</v>
      </c>
      <c r="C12" s="461"/>
      <c r="D12" s="461"/>
      <c r="E12" s="209"/>
    </row>
    <row r="13" spans="1:5" s="1" customFormat="1" ht="12" customHeight="1">
      <c r="A13" s="14" t="s">
        <v>110</v>
      </c>
      <c r="B13" s="7" t="s">
        <v>179</v>
      </c>
      <c r="C13" s="462"/>
      <c r="D13" s="462"/>
      <c r="E13" s="210"/>
    </row>
    <row r="14" spans="1:5" s="1" customFormat="1" ht="12" customHeight="1">
      <c r="A14" s="14" t="s">
        <v>111</v>
      </c>
      <c r="B14" s="7" t="s">
        <v>180</v>
      </c>
      <c r="C14" s="462"/>
      <c r="D14" s="462"/>
      <c r="E14" s="210"/>
    </row>
    <row r="15" spans="1:5" s="1" customFormat="1" ht="12" customHeight="1">
      <c r="A15" s="14" t="s">
        <v>112</v>
      </c>
      <c r="B15" s="7" t="s">
        <v>181</v>
      </c>
      <c r="C15" s="462"/>
      <c r="D15" s="462"/>
      <c r="E15" s="210"/>
    </row>
    <row r="16" spans="1:5" s="1" customFormat="1" ht="12" customHeight="1">
      <c r="A16" s="13" t="s">
        <v>174</v>
      </c>
      <c r="B16" s="6" t="s">
        <v>182</v>
      </c>
      <c r="C16" s="463"/>
      <c r="D16" s="463"/>
      <c r="E16" s="211"/>
    </row>
    <row r="17" spans="1:5" s="1" customFormat="1" ht="12" customHeight="1">
      <c r="A17" s="14" t="s">
        <v>175</v>
      </c>
      <c r="B17" s="7" t="s">
        <v>261</v>
      </c>
      <c r="C17" s="462"/>
      <c r="D17" s="462"/>
      <c r="E17" s="210"/>
    </row>
    <row r="18" spans="1:5" s="1" customFormat="1" ht="12" customHeight="1">
      <c r="A18" s="14" t="s">
        <v>176</v>
      </c>
      <c r="B18" s="7" t="s">
        <v>184</v>
      </c>
      <c r="C18" s="462"/>
      <c r="D18" s="462"/>
      <c r="E18" s="210"/>
    </row>
    <row r="19" spans="1:5" s="1" customFormat="1" ht="12" customHeight="1" thickBot="1">
      <c r="A19" s="15" t="s">
        <v>177</v>
      </c>
      <c r="B19" s="8" t="s">
        <v>185</v>
      </c>
      <c r="C19" s="464"/>
      <c r="D19" s="464"/>
      <c r="E19" s="212"/>
    </row>
    <row r="20" spans="1:5" s="1" customFormat="1" ht="12" customHeight="1" thickBot="1">
      <c r="A20" s="21" t="s">
        <v>186</v>
      </c>
      <c r="B20" s="22" t="s">
        <v>262</v>
      </c>
      <c r="C20" s="465"/>
      <c r="D20" s="465"/>
      <c r="E20" s="213"/>
    </row>
    <row r="21" spans="1:5" s="1" customFormat="1" ht="12" customHeight="1" thickBot="1">
      <c r="A21" s="21" t="s">
        <v>56</v>
      </c>
      <c r="B21" s="22" t="s">
        <v>188</v>
      </c>
      <c r="C21" s="460"/>
      <c r="D21" s="460"/>
      <c r="E21" s="208">
        <f>+E22+E23+E24+E25+E26+E27+E28+E29</f>
        <v>0</v>
      </c>
    </row>
    <row r="22" spans="1:5" s="1" customFormat="1" ht="12" customHeight="1">
      <c r="A22" s="16" t="s">
        <v>113</v>
      </c>
      <c r="B22" s="9" t="s">
        <v>194</v>
      </c>
      <c r="C22" s="466"/>
      <c r="D22" s="466"/>
      <c r="E22" s="214"/>
    </row>
    <row r="23" spans="1:5" s="1" customFormat="1" ht="12" customHeight="1">
      <c r="A23" s="14" t="s">
        <v>114</v>
      </c>
      <c r="B23" s="7" t="s">
        <v>195</v>
      </c>
      <c r="C23" s="462"/>
      <c r="D23" s="462"/>
      <c r="E23" s="210"/>
    </row>
    <row r="24" spans="1:5" s="1" customFormat="1" ht="12" customHeight="1">
      <c r="A24" s="14" t="s">
        <v>115</v>
      </c>
      <c r="B24" s="7" t="s">
        <v>196</v>
      </c>
      <c r="C24" s="462"/>
      <c r="D24" s="462"/>
      <c r="E24" s="210"/>
    </row>
    <row r="25" spans="1:5" s="1" customFormat="1" ht="12" customHeight="1">
      <c r="A25" s="17" t="s">
        <v>189</v>
      </c>
      <c r="B25" s="7" t="s">
        <v>118</v>
      </c>
      <c r="C25" s="467"/>
      <c r="D25" s="467"/>
      <c r="E25" s="215"/>
    </row>
    <row r="26" spans="1:5" s="1" customFormat="1" ht="12" customHeight="1">
      <c r="A26" s="17" t="s">
        <v>190</v>
      </c>
      <c r="B26" s="7" t="s">
        <v>197</v>
      </c>
      <c r="C26" s="467"/>
      <c r="D26" s="467"/>
      <c r="E26" s="215"/>
    </row>
    <row r="27" spans="1:5" s="1" customFormat="1" ht="12" customHeight="1">
      <c r="A27" s="14" t="s">
        <v>191</v>
      </c>
      <c r="B27" s="7" t="s">
        <v>198</v>
      </c>
      <c r="C27" s="462"/>
      <c r="D27" s="462"/>
      <c r="E27" s="210"/>
    </row>
    <row r="28" spans="1:5" s="1" customFormat="1" ht="12" customHeight="1">
      <c r="A28" s="14" t="s">
        <v>192</v>
      </c>
      <c r="B28" s="7" t="s">
        <v>263</v>
      </c>
      <c r="C28" s="462"/>
      <c r="D28" s="462"/>
      <c r="E28" s="216"/>
    </row>
    <row r="29" spans="1:5" s="1" customFormat="1" ht="12" customHeight="1" thickBot="1">
      <c r="A29" s="14" t="s">
        <v>193</v>
      </c>
      <c r="B29" s="12" t="s">
        <v>200</v>
      </c>
      <c r="C29" s="467"/>
      <c r="D29" s="467"/>
      <c r="E29" s="216"/>
    </row>
    <row r="30" spans="1:5" s="1" customFormat="1" ht="12" customHeight="1" thickBot="1">
      <c r="A30" s="177" t="s">
        <v>57</v>
      </c>
      <c r="B30" s="22" t="s">
        <v>392</v>
      </c>
      <c r="C30" s="506"/>
      <c r="D30" s="506"/>
      <c r="E30" s="166">
        <f>+E31+E37</f>
        <v>0</v>
      </c>
    </row>
    <row r="31" spans="1:5" s="1" customFormat="1" ht="12" customHeight="1">
      <c r="A31" s="178" t="s">
        <v>116</v>
      </c>
      <c r="B31" s="362" t="s">
        <v>393</v>
      </c>
      <c r="C31" s="507"/>
      <c r="D31" s="507"/>
      <c r="E31" s="175">
        <f>+E32+E33+E34+E35+E36</f>
        <v>0</v>
      </c>
    </row>
    <row r="32" spans="1:5" s="1" customFormat="1" ht="12" customHeight="1">
      <c r="A32" s="179" t="s">
        <v>119</v>
      </c>
      <c r="B32" s="185" t="s">
        <v>264</v>
      </c>
      <c r="C32" s="508"/>
      <c r="D32" s="508"/>
      <c r="E32" s="171"/>
    </row>
    <row r="33" spans="1:5" s="1" customFormat="1" ht="12" customHeight="1">
      <c r="A33" s="179" t="s">
        <v>120</v>
      </c>
      <c r="B33" s="185" t="s">
        <v>265</v>
      </c>
      <c r="C33" s="508"/>
      <c r="D33" s="508"/>
      <c r="E33" s="171"/>
    </row>
    <row r="34" spans="1:5" s="1" customFormat="1" ht="12" customHeight="1">
      <c r="A34" s="179" t="s">
        <v>121</v>
      </c>
      <c r="B34" s="185" t="s">
        <v>266</v>
      </c>
      <c r="C34" s="508"/>
      <c r="D34" s="508"/>
      <c r="E34" s="171"/>
    </row>
    <row r="35" spans="1:5" s="1" customFormat="1" ht="12" customHeight="1">
      <c r="A35" s="179" t="s">
        <v>122</v>
      </c>
      <c r="B35" s="185" t="s">
        <v>267</v>
      </c>
      <c r="C35" s="508"/>
      <c r="D35" s="508"/>
      <c r="E35" s="171"/>
    </row>
    <row r="36" spans="1:5" s="1" customFormat="1" ht="12" customHeight="1">
      <c r="A36" s="179" t="s">
        <v>201</v>
      </c>
      <c r="B36" s="185" t="s">
        <v>394</v>
      </c>
      <c r="C36" s="508"/>
      <c r="D36" s="508"/>
      <c r="E36" s="171"/>
    </row>
    <row r="37" spans="1:5" s="1" customFormat="1" ht="12" customHeight="1">
      <c r="A37" s="179" t="s">
        <v>117</v>
      </c>
      <c r="B37" s="186" t="s">
        <v>395</v>
      </c>
      <c r="C37" s="509"/>
      <c r="D37" s="509"/>
      <c r="E37" s="174">
        <f>+E38+E39+E40+E41+E42</f>
        <v>0</v>
      </c>
    </row>
    <row r="38" spans="1:5" s="1" customFormat="1" ht="12" customHeight="1">
      <c r="A38" s="179" t="s">
        <v>125</v>
      </c>
      <c r="B38" s="185" t="s">
        <v>264</v>
      </c>
      <c r="C38" s="508"/>
      <c r="D38" s="508"/>
      <c r="E38" s="171"/>
    </row>
    <row r="39" spans="1:5" s="1" customFormat="1" ht="12" customHeight="1">
      <c r="A39" s="179" t="s">
        <v>126</v>
      </c>
      <c r="B39" s="185" t="s">
        <v>265</v>
      </c>
      <c r="C39" s="508"/>
      <c r="D39" s="508"/>
      <c r="E39" s="171"/>
    </row>
    <row r="40" spans="1:5" s="1" customFormat="1" ht="12" customHeight="1">
      <c r="A40" s="179" t="s">
        <v>127</v>
      </c>
      <c r="B40" s="185" t="s">
        <v>266</v>
      </c>
      <c r="C40" s="508"/>
      <c r="D40" s="508"/>
      <c r="E40" s="171"/>
    </row>
    <row r="41" spans="1:5" s="1" customFormat="1" ht="12" customHeight="1">
      <c r="A41" s="179" t="s">
        <v>128</v>
      </c>
      <c r="B41" s="187" t="s">
        <v>267</v>
      </c>
      <c r="C41" s="510"/>
      <c r="D41" s="510"/>
      <c r="E41" s="171"/>
    </row>
    <row r="42" spans="1:5" s="1" customFormat="1" ht="12" customHeight="1" thickBot="1">
      <c r="A42" s="180" t="s">
        <v>202</v>
      </c>
      <c r="B42" s="188" t="s">
        <v>396</v>
      </c>
      <c r="C42" s="511"/>
      <c r="D42" s="511"/>
      <c r="E42" s="172"/>
    </row>
    <row r="43" spans="1:5" s="1" customFormat="1" ht="12" customHeight="1" thickBot="1">
      <c r="A43" s="21" t="s">
        <v>203</v>
      </c>
      <c r="B43" s="363" t="s">
        <v>268</v>
      </c>
      <c r="C43" s="512"/>
      <c r="D43" s="512"/>
      <c r="E43" s="166">
        <f>+E44+E45</f>
        <v>0</v>
      </c>
    </row>
    <row r="44" spans="1:5" s="1" customFormat="1" ht="12" customHeight="1">
      <c r="A44" s="16" t="s">
        <v>123</v>
      </c>
      <c r="B44" s="198" t="s">
        <v>269</v>
      </c>
      <c r="C44" s="458"/>
      <c r="D44" s="458"/>
      <c r="E44" s="169"/>
    </row>
    <row r="45" spans="1:5" s="1" customFormat="1" ht="12" customHeight="1" thickBot="1">
      <c r="A45" s="13" t="s">
        <v>124</v>
      </c>
      <c r="B45" s="193" t="s">
        <v>273</v>
      </c>
      <c r="C45" s="459"/>
      <c r="D45" s="459"/>
      <c r="E45" s="168"/>
    </row>
    <row r="46" spans="1:5" s="1" customFormat="1" ht="12" customHeight="1" thickBot="1">
      <c r="A46" s="21" t="s">
        <v>59</v>
      </c>
      <c r="B46" s="363" t="s">
        <v>272</v>
      </c>
      <c r="C46" s="512"/>
      <c r="D46" s="512"/>
      <c r="E46" s="166">
        <f>+E47+E48+E49</f>
        <v>0</v>
      </c>
    </row>
    <row r="47" spans="1:5" s="1" customFormat="1" ht="12" customHeight="1">
      <c r="A47" s="16" t="s">
        <v>206</v>
      </c>
      <c r="B47" s="198" t="s">
        <v>204</v>
      </c>
      <c r="C47" s="458"/>
      <c r="D47" s="458"/>
      <c r="E47" s="176"/>
    </row>
    <row r="48" spans="1:5" s="1" customFormat="1" ht="12" customHeight="1">
      <c r="A48" s="14" t="s">
        <v>207</v>
      </c>
      <c r="B48" s="185" t="s">
        <v>205</v>
      </c>
      <c r="C48" s="468"/>
      <c r="D48" s="468"/>
      <c r="E48" s="216"/>
    </row>
    <row r="49" spans="1:5" s="1" customFormat="1" ht="12" customHeight="1" thickBot="1">
      <c r="A49" s="13" t="s">
        <v>326</v>
      </c>
      <c r="B49" s="193" t="s">
        <v>270</v>
      </c>
      <c r="C49" s="459"/>
      <c r="D49" s="459"/>
      <c r="E49" s="173"/>
    </row>
    <row r="50" spans="1:7" s="1" customFormat="1" ht="17.25" customHeight="1" thickBot="1">
      <c r="A50" s="21" t="s">
        <v>208</v>
      </c>
      <c r="B50" s="364" t="s">
        <v>271</v>
      </c>
      <c r="C50" s="501"/>
      <c r="D50" s="501"/>
      <c r="E50" s="217"/>
      <c r="G50" s="38"/>
    </row>
    <row r="51" spans="1:5" s="1" customFormat="1" ht="12" customHeight="1" thickBot="1">
      <c r="A51" s="21" t="s">
        <v>61</v>
      </c>
      <c r="B51" s="25" t="s">
        <v>209</v>
      </c>
      <c r="C51" s="469"/>
      <c r="D51" s="469"/>
      <c r="E51" s="218">
        <f>+E6+E11+E20+E21+E30+E43+E46+E50</f>
        <v>0</v>
      </c>
    </row>
    <row r="52" spans="1:5" s="1" customFormat="1" ht="12" customHeight="1" thickBot="1">
      <c r="A52" s="189" t="s">
        <v>62</v>
      </c>
      <c r="B52" s="184" t="s">
        <v>274</v>
      </c>
      <c r="C52" s="409"/>
      <c r="D52" s="409"/>
      <c r="E52" s="219">
        <f>+E53+E59</f>
        <v>0</v>
      </c>
    </row>
    <row r="53" spans="1:5" s="1" customFormat="1" ht="12" customHeight="1">
      <c r="A53" s="365" t="s">
        <v>153</v>
      </c>
      <c r="B53" s="362" t="s">
        <v>275</v>
      </c>
      <c r="C53" s="470"/>
      <c r="D53" s="470"/>
      <c r="E53" s="220">
        <f>+E54+E55+E56+E57+E58</f>
        <v>0</v>
      </c>
    </row>
    <row r="54" spans="1:5" s="1" customFormat="1" ht="12" customHeight="1">
      <c r="A54" s="190" t="s">
        <v>290</v>
      </c>
      <c r="B54" s="185" t="s">
        <v>276</v>
      </c>
      <c r="C54" s="468"/>
      <c r="D54" s="468"/>
      <c r="E54" s="216"/>
    </row>
    <row r="55" spans="1:5" s="1" customFormat="1" ht="12" customHeight="1">
      <c r="A55" s="190" t="s">
        <v>291</v>
      </c>
      <c r="B55" s="185" t="s">
        <v>277</v>
      </c>
      <c r="C55" s="468"/>
      <c r="D55" s="468"/>
      <c r="E55" s="216"/>
    </row>
    <row r="56" spans="1:5" s="1" customFormat="1" ht="12" customHeight="1">
      <c r="A56" s="190" t="s">
        <v>292</v>
      </c>
      <c r="B56" s="185" t="s">
        <v>278</v>
      </c>
      <c r="C56" s="468"/>
      <c r="D56" s="468"/>
      <c r="E56" s="216"/>
    </row>
    <row r="57" spans="1:5" s="1" customFormat="1" ht="12" customHeight="1">
      <c r="A57" s="190" t="s">
        <v>293</v>
      </c>
      <c r="B57" s="185" t="s">
        <v>279</v>
      </c>
      <c r="C57" s="468"/>
      <c r="D57" s="468"/>
      <c r="E57" s="216"/>
    </row>
    <row r="58" spans="1:5" s="1" customFormat="1" ht="12" customHeight="1">
      <c r="A58" s="190" t="s">
        <v>294</v>
      </c>
      <c r="B58" s="185" t="s">
        <v>280</v>
      </c>
      <c r="C58" s="468"/>
      <c r="D58" s="468"/>
      <c r="E58" s="216"/>
    </row>
    <row r="59" spans="1:5" s="1" customFormat="1" ht="12" customHeight="1">
      <c r="A59" s="191" t="s">
        <v>154</v>
      </c>
      <c r="B59" s="186" t="s">
        <v>281</v>
      </c>
      <c r="C59" s="472"/>
      <c r="D59" s="472"/>
      <c r="E59" s="221">
        <f>+E60+E61+E62+E63+E64</f>
        <v>0</v>
      </c>
    </row>
    <row r="60" spans="1:5" s="1" customFormat="1" ht="12" customHeight="1">
      <c r="A60" s="190" t="s">
        <v>295</v>
      </c>
      <c r="B60" s="185" t="s">
        <v>282</v>
      </c>
      <c r="C60" s="468"/>
      <c r="D60" s="468"/>
      <c r="E60" s="216"/>
    </row>
    <row r="61" spans="1:5" s="1" customFormat="1" ht="12" customHeight="1">
      <c r="A61" s="190" t="s">
        <v>296</v>
      </c>
      <c r="B61" s="185" t="s">
        <v>283</v>
      </c>
      <c r="C61" s="468"/>
      <c r="D61" s="468"/>
      <c r="E61" s="216"/>
    </row>
    <row r="62" spans="1:5" s="1" customFormat="1" ht="12" customHeight="1">
      <c r="A62" s="190" t="s">
        <v>297</v>
      </c>
      <c r="B62" s="185" t="s">
        <v>284</v>
      </c>
      <c r="C62" s="468"/>
      <c r="D62" s="468"/>
      <c r="E62" s="216"/>
    </row>
    <row r="63" spans="1:5" s="1" customFormat="1" ht="12" customHeight="1">
      <c r="A63" s="190" t="s">
        <v>298</v>
      </c>
      <c r="B63" s="185" t="s">
        <v>285</v>
      </c>
      <c r="C63" s="468"/>
      <c r="D63" s="468"/>
      <c r="E63" s="216"/>
    </row>
    <row r="64" spans="1:5" s="1" customFormat="1" ht="12" customHeight="1" thickBot="1">
      <c r="A64" s="192" t="s">
        <v>299</v>
      </c>
      <c r="B64" s="193" t="s">
        <v>286</v>
      </c>
      <c r="C64" s="473"/>
      <c r="D64" s="473"/>
      <c r="E64" s="222"/>
    </row>
    <row r="65" spans="1:5" s="1" customFormat="1" ht="12" customHeight="1" thickBot="1">
      <c r="A65" s="194" t="s">
        <v>63</v>
      </c>
      <c r="B65" s="366" t="s">
        <v>287</v>
      </c>
      <c r="C65" s="513"/>
      <c r="D65" s="513"/>
      <c r="E65" s="219">
        <f>+E51+E52</f>
        <v>0</v>
      </c>
    </row>
    <row r="66" spans="1:5" s="1" customFormat="1" ht="13.5" customHeight="1" thickBot="1">
      <c r="A66" s="195" t="s">
        <v>64</v>
      </c>
      <c r="B66" s="367" t="s">
        <v>288</v>
      </c>
      <c r="C66" s="514"/>
      <c r="D66" s="514"/>
      <c r="E66" s="230"/>
    </row>
    <row r="67" spans="1:5" s="1" customFormat="1" ht="12" customHeight="1" thickBot="1">
      <c r="A67" s="194" t="s">
        <v>65</v>
      </c>
      <c r="B67" s="366" t="s">
        <v>289</v>
      </c>
      <c r="C67" s="513"/>
      <c r="D67" s="513"/>
      <c r="E67" s="231">
        <f>+E65+E66</f>
        <v>0</v>
      </c>
    </row>
    <row r="68" spans="1:5" s="1" customFormat="1" ht="12.75" customHeight="1">
      <c r="A68" s="4"/>
      <c r="B68" s="5"/>
      <c r="C68" s="5"/>
      <c r="D68" s="5"/>
      <c r="E68" s="223"/>
    </row>
    <row r="69" spans="1:5" ht="16.5" customHeight="1">
      <c r="A69" s="534" t="s">
        <v>81</v>
      </c>
      <c r="B69" s="534"/>
      <c r="C69" s="534"/>
      <c r="D69" s="534"/>
      <c r="E69" s="534"/>
    </row>
    <row r="70" spans="1:5" s="236" customFormat="1" ht="16.5" customHeight="1" thickBot="1">
      <c r="A70" s="537" t="s">
        <v>158</v>
      </c>
      <c r="B70" s="537"/>
      <c r="C70" s="452"/>
      <c r="D70" s="452"/>
      <c r="E70" s="84" t="s">
        <v>322</v>
      </c>
    </row>
    <row r="71" spans="1:5" ht="37.5" customHeight="1" thickBot="1">
      <c r="A71" s="26" t="s">
        <v>50</v>
      </c>
      <c r="B71" s="27" t="s">
        <v>82</v>
      </c>
      <c r="C71" s="454"/>
      <c r="D71" s="454"/>
      <c r="E71" s="36" t="s">
        <v>300</v>
      </c>
    </row>
    <row r="72" spans="1:5" s="37" customFormat="1" ht="12" customHeight="1" thickBot="1">
      <c r="A72" s="32">
        <v>1</v>
      </c>
      <c r="B72" s="33">
        <v>2</v>
      </c>
      <c r="C72" s="455"/>
      <c r="D72" s="455"/>
      <c r="E72" s="206">
        <v>3</v>
      </c>
    </row>
    <row r="73" spans="1:5" ht="12" customHeight="1" thickBot="1">
      <c r="A73" s="23" t="s">
        <v>52</v>
      </c>
      <c r="B73" s="31" t="s">
        <v>210</v>
      </c>
      <c r="C73" s="515"/>
      <c r="D73" s="515"/>
      <c r="E73" s="207">
        <f>+E74+E75+E76+E77+E78</f>
        <v>8554</v>
      </c>
    </row>
    <row r="74" spans="1:6" ht="12" customHeight="1">
      <c r="A74" s="18" t="s">
        <v>129</v>
      </c>
      <c r="B74" s="10" t="s">
        <v>83</v>
      </c>
      <c r="C74" s="461"/>
      <c r="D74" s="461"/>
      <c r="E74" s="209">
        <v>6932</v>
      </c>
      <c r="F74" s="35">
        <v>0</v>
      </c>
    </row>
    <row r="75" spans="1:5" ht="12" customHeight="1">
      <c r="A75" s="14" t="s">
        <v>130</v>
      </c>
      <c r="B75" s="7" t="s">
        <v>211</v>
      </c>
      <c r="C75" s="462"/>
      <c r="D75" s="462"/>
      <c r="E75" s="210">
        <v>1590</v>
      </c>
    </row>
    <row r="76" spans="1:5" ht="12" customHeight="1">
      <c r="A76" s="14" t="s">
        <v>131</v>
      </c>
      <c r="B76" s="7" t="s">
        <v>150</v>
      </c>
      <c r="C76" s="467"/>
      <c r="D76" s="467"/>
      <c r="E76" s="215">
        <v>32</v>
      </c>
    </row>
    <row r="77" spans="1:5" ht="12" customHeight="1">
      <c r="A77" s="14" t="s">
        <v>132</v>
      </c>
      <c r="B77" s="11" t="s">
        <v>212</v>
      </c>
      <c r="C77" s="516"/>
      <c r="D77" s="516"/>
      <c r="E77" s="215"/>
    </row>
    <row r="78" spans="1:5" ht="12" customHeight="1">
      <c r="A78" s="14" t="s">
        <v>140</v>
      </c>
      <c r="B78" s="20" t="s">
        <v>213</v>
      </c>
      <c r="C78" s="20"/>
      <c r="D78" s="20"/>
      <c r="E78" s="215"/>
    </row>
    <row r="79" spans="1:5" ht="12" customHeight="1">
      <c r="A79" s="14" t="s">
        <v>133</v>
      </c>
      <c r="B79" s="7" t="s">
        <v>235</v>
      </c>
      <c r="C79" s="467"/>
      <c r="D79" s="467"/>
      <c r="E79" s="215"/>
    </row>
    <row r="80" spans="1:5" ht="12" customHeight="1">
      <c r="A80" s="14" t="s">
        <v>134</v>
      </c>
      <c r="B80" s="87" t="s">
        <v>236</v>
      </c>
      <c r="C80" s="517"/>
      <c r="D80" s="517"/>
      <c r="E80" s="215"/>
    </row>
    <row r="81" spans="1:5" ht="12" customHeight="1">
      <c r="A81" s="14" t="s">
        <v>141</v>
      </c>
      <c r="B81" s="87" t="s">
        <v>301</v>
      </c>
      <c r="C81" s="517"/>
      <c r="D81" s="517"/>
      <c r="E81" s="215"/>
    </row>
    <row r="82" spans="1:5" ht="12" customHeight="1">
      <c r="A82" s="14" t="s">
        <v>142</v>
      </c>
      <c r="B82" s="88" t="s">
        <v>237</v>
      </c>
      <c r="C82" s="518"/>
      <c r="D82" s="518"/>
      <c r="E82" s="215"/>
    </row>
    <row r="83" spans="1:5" ht="12" customHeight="1">
      <c r="A83" s="13" t="s">
        <v>143</v>
      </c>
      <c r="B83" s="89" t="s">
        <v>238</v>
      </c>
      <c r="C83" s="518"/>
      <c r="D83" s="518"/>
      <c r="E83" s="215"/>
    </row>
    <row r="84" spans="1:5" ht="12" customHeight="1">
      <c r="A84" s="14" t="s">
        <v>144</v>
      </c>
      <c r="B84" s="89" t="s">
        <v>239</v>
      </c>
      <c r="C84" s="518"/>
      <c r="D84" s="518"/>
      <c r="E84" s="215"/>
    </row>
    <row r="85" spans="1:5" ht="12" customHeight="1" thickBot="1">
      <c r="A85" s="19" t="s">
        <v>146</v>
      </c>
      <c r="B85" s="90" t="s">
        <v>240</v>
      </c>
      <c r="C85" s="519"/>
      <c r="D85" s="519"/>
      <c r="E85" s="224"/>
    </row>
    <row r="86" spans="1:5" ht="12" customHeight="1" thickBot="1">
      <c r="A86" s="21" t="s">
        <v>53</v>
      </c>
      <c r="B86" s="30" t="s">
        <v>327</v>
      </c>
      <c r="C86" s="474"/>
      <c r="D86" s="474"/>
      <c r="E86" s="208">
        <f>+E87+E88+E89</f>
        <v>0</v>
      </c>
    </row>
    <row r="87" spans="1:5" ht="12" customHeight="1">
      <c r="A87" s="16" t="s">
        <v>135</v>
      </c>
      <c r="B87" s="7" t="s">
        <v>302</v>
      </c>
      <c r="C87" s="466"/>
      <c r="D87" s="466"/>
      <c r="E87" s="214"/>
    </row>
    <row r="88" spans="1:5" ht="12" customHeight="1">
      <c r="A88" s="16" t="s">
        <v>136</v>
      </c>
      <c r="B88" s="12" t="s">
        <v>215</v>
      </c>
      <c r="C88" s="467"/>
      <c r="D88" s="467"/>
      <c r="E88" s="210"/>
    </row>
    <row r="89" spans="1:5" ht="12" customHeight="1">
      <c r="A89" s="16" t="s">
        <v>137</v>
      </c>
      <c r="B89" s="185" t="s">
        <v>328</v>
      </c>
      <c r="C89" s="508"/>
      <c r="D89" s="508"/>
      <c r="E89" s="167"/>
    </row>
    <row r="90" spans="1:5" ht="12" customHeight="1">
      <c r="A90" s="16" t="s">
        <v>138</v>
      </c>
      <c r="B90" s="185" t="s">
        <v>397</v>
      </c>
      <c r="C90" s="508"/>
      <c r="D90" s="508"/>
      <c r="E90" s="167"/>
    </row>
    <row r="91" spans="1:5" ht="12" customHeight="1">
      <c r="A91" s="16" t="s">
        <v>139</v>
      </c>
      <c r="B91" s="185" t="s">
        <v>329</v>
      </c>
      <c r="C91" s="508"/>
      <c r="D91" s="508"/>
      <c r="E91" s="167"/>
    </row>
    <row r="92" spans="1:5" ht="15.75">
      <c r="A92" s="16" t="s">
        <v>145</v>
      </c>
      <c r="B92" s="185" t="s">
        <v>330</v>
      </c>
      <c r="C92" s="508"/>
      <c r="D92" s="508"/>
      <c r="E92" s="167"/>
    </row>
    <row r="93" spans="1:5" ht="12" customHeight="1">
      <c r="A93" s="16" t="s">
        <v>147</v>
      </c>
      <c r="B93" s="368" t="s">
        <v>306</v>
      </c>
      <c r="C93" s="520"/>
      <c r="D93" s="520"/>
      <c r="E93" s="167"/>
    </row>
    <row r="94" spans="1:5" ht="12" customHeight="1">
      <c r="A94" s="16" t="s">
        <v>216</v>
      </c>
      <c r="B94" s="368" t="s">
        <v>307</v>
      </c>
      <c r="C94" s="520"/>
      <c r="D94" s="520"/>
      <c r="E94" s="167"/>
    </row>
    <row r="95" spans="1:5" ht="12" customHeight="1">
      <c r="A95" s="16" t="s">
        <v>217</v>
      </c>
      <c r="B95" s="368" t="s">
        <v>305</v>
      </c>
      <c r="C95" s="520"/>
      <c r="D95" s="520"/>
      <c r="E95" s="167"/>
    </row>
    <row r="96" spans="1:5" ht="24" customHeight="1" thickBot="1">
      <c r="A96" s="13" t="s">
        <v>218</v>
      </c>
      <c r="B96" s="369" t="s">
        <v>304</v>
      </c>
      <c r="C96" s="521"/>
      <c r="D96" s="521"/>
      <c r="E96" s="170"/>
    </row>
    <row r="97" spans="1:5" ht="12" customHeight="1" thickBot="1">
      <c r="A97" s="21" t="s">
        <v>54</v>
      </c>
      <c r="B97" s="80" t="s">
        <v>331</v>
      </c>
      <c r="C97" s="522"/>
      <c r="D97" s="522"/>
      <c r="E97" s="208">
        <f>+E98+E99</f>
        <v>0</v>
      </c>
    </row>
    <row r="98" spans="1:5" ht="12" customHeight="1">
      <c r="A98" s="16" t="s">
        <v>109</v>
      </c>
      <c r="B98" s="9" t="s">
        <v>96</v>
      </c>
      <c r="C98" s="466"/>
      <c r="D98" s="466"/>
      <c r="E98" s="214"/>
    </row>
    <row r="99" spans="1:5" ht="12" customHeight="1" thickBot="1">
      <c r="A99" s="17" t="s">
        <v>110</v>
      </c>
      <c r="B99" s="12" t="s">
        <v>97</v>
      </c>
      <c r="C99" s="467"/>
      <c r="D99" s="467"/>
      <c r="E99" s="215"/>
    </row>
    <row r="100" spans="1:5" s="183" customFormat="1" ht="12" customHeight="1" thickBot="1">
      <c r="A100" s="189" t="s">
        <v>55</v>
      </c>
      <c r="B100" s="184" t="s">
        <v>308</v>
      </c>
      <c r="C100" s="457"/>
      <c r="D100" s="457"/>
      <c r="E100" s="380"/>
    </row>
    <row r="101" spans="1:5" ht="12" customHeight="1" thickBot="1">
      <c r="A101" s="181" t="s">
        <v>56</v>
      </c>
      <c r="B101" s="182" t="s">
        <v>162</v>
      </c>
      <c r="C101" s="523"/>
      <c r="D101" s="523"/>
      <c r="E101" s="207">
        <f>+E73+E86+E97+E100</f>
        <v>8554</v>
      </c>
    </row>
    <row r="102" spans="1:5" ht="12" customHeight="1" thickBot="1">
      <c r="A102" s="189" t="s">
        <v>57</v>
      </c>
      <c r="B102" s="184" t="s">
        <v>398</v>
      </c>
      <c r="C102" s="409"/>
      <c r="D102" s="409"/>
      <c r="E102" s="208">
        <f>+E103+E111</f>
        <v>0</v>
      </c>
    </row>
    <row r="103" spans="1:5" ht="12" customHeight="1" thickBot="1">
      <c r="A103" s="196" t="s">
        <v>116</v>
      </c>
      <c r="B103" s="370" t="s">
        <v>404</v>
      </c>
      <c r="C103" s="475"/>
      <c r="D103" s="475"/>
      <c r="E103" s="208">
        <f>+E104+E105+E106+E107+E108+E109+E110</f>
        <v>0</v>
      </c>
    </row>
    <row r="104" spans="1:5" ht="12" customHeight="1">
      <c r="A104" s="197" t="s">
        <v>119</v>
      </c>
      <c r="B104" s="198" t="s">
        <v>309</v>
      </c>
      <c r="C104" s="524"/>
      <c r="D104" s="524"/>
      <c r="E104" s="232"/>
    </row>
    <row r="105" spans="1:5" ht="12" customHeight="1">
      <c r="A105" s="190" t="s">
        <v>120</v>
      </c>
      <c r="B105" s="185" t="s">
        <v>310</v>
      </c>
      <c r="C105" s="468"/>
      <c r="D105" s="468"/>
      <c r="E105" s="233"/>
    </row>
    <row r="106" spans="1:5" ht="12" customHeight="1">
      <c r="A106" s="190" t="s">
        <v>121</v>
      </c>
      <c r="B106" s="185" t="s">
        <v>311</v>
      </c>
      <c r="C106" s="468"/>
      <c r="D106" s="468"/>
      <c r="E106" s="233"/>
    </row>
    <row r="107" spans="1:5" ht="12" customHeight="1">
      <c r="A107" s="190" t="s">
        <v>122</v>
      </c>
      <c r="B107" s="185" t="s">
        <v>312</v>
      </c>
      <c r="C107" s="468"/>
      <c r="D107" s="468"/>
      <c r="E107" s="233"/>
    </row>
    <row r="108" spans="1:5" ht="12" customHeight="1">
      <c r="A108" s="190" t="s">
        <v>201</v>
      </c>
      <c r="B108" s="185" t="s">
        <v>313</v>
      </c>
      <c r="C108" s="468"/>
      <c r="D108" s="468"/>
      <c r="E108" s="233"/>
    </row>
    <row r="109" spans="1:5" ht="12" customHeight="1">
      <c r="A109" s="190" t="s">
        <v>219</v>
      </c>
      <c r="B109" s="185" t="s">
        <v>314</v>
      </c>
      <c r="C109" s="468"/>
      <c r="D109" s="468"/>
      <c r="E109" s="233"/>
    </row>
    <row r="110" spans="1:5" ht="12" customHeight="1" thickBot="1">
      <c r="A110" s="199" t="s">
        <v>220</v>
      </c>
      <c r="B110" s="200" t="s">
        <v>315</v>
      </c>
      <c r="C110" s="471"/>
      <c r="D110" s="471"/>
      <c r="E110" s="234"/>
    </row>
    <row r="111" spans="1:5" ht="12" customHeight="1" thickBot="1">
      <c r="A111" s="196" t="s">
        <v>117</v>
      </c>
      <c r="B111" s="370" t="s">
        <v>421</v>
      </c>
      <c r="C111" s="475"/>
      <c r="D111" s="475"/>
      <c r="E111" s="208">
        <f>+E112+E113+E114+E115+E116+E117+E118+E119</f>
        <v>0</v>
      </c>
    </row>
    <row r="112" spans="1:5" ht="12" customHeight="1">
      <c r="A112" s="197" t="s">
        <v>125</v>
      </c>
      <c r="B112" s="198" t="s">
        <v>309</v>
      </c>
      <c r="C112" s="524"/>
      <c r="D112" s="524"/>
      <c r="E112" s="232"/>
    </row>
    <row r="113" spans="1:5" ht="12" customHeight="1">
      <c r="A113" s="190" t="s">
        <v>126</v>
      </c>
      <c r="B113" s="185" t="s">
        <v>316</v>
      </c>
      <c r="C113" s="468"/>
      <c r="D113" s="468"/>
      <c r="E113" s="233"/>
    </row>
    <row r="114" spans="1:5" ht="12" customHeight="1">
      <c r="A114" s="190" t="s">
        <v>127</v>
      </c>
      <c r="B114" s="185" t="s">
        <v>311</v>
      </c>
      <c r="C114" s="468"/>
      <c r="D114" s="468"/>
      <c r="E114" s="233"/>
    </row>
    <row r="115" spans="1:5" ht="12" customHeight="1">
      <c r="A115" s="190" t="s">
        <v>128</v>
      </c>
      <c r="B115" s="185" t="s">
        <v>312</v>
      </c>
      <c r="C115" s="468"/>
      <c r="D115" s="468"/>
      <c r="E115" s="233"/>
    </row>
    <row r="116" spans="1:5" ht="12" customHeight="1">
      <c r="A116" s="190" t="s">
        <v>202</v>
      </c>
      <c r="B116" s="185" t="s">
        <v>313</v>
      </c>
      <c r="C116" s="468"/>
      <c r="D116" s="468"/>
      <c r="E116" s="233"/>
    </row>
    <row r="117" spans="1:5" ht="12" customHeight="1">
      <c r="A117" s="190" t="s">
        <v>221</v>
      </c>
      <c r="B117" s="185" t="s">
        <v>317</v>
      </c>
      <c r="C117" s="468"/>
      <c r="D117" s="468"/>
      <c r="E117" s="233"/>
    </row>
    <row r="118" spans="1:5" ht="12" customHeight="1">
      <c r="A118" s="190" t="s">
        <v>222</v>
      </c>
      <c r="B118" s="185" t="s">
        <v>315</v>
      </c>
      <c r="C118" s="468"/>
      <c r="D118" s="468"/>
      <c r="E118" s="233"/>
    </row>
    <row r="119" spans="1:5" ht="12" customHeight="1" thickBot="1">
      <c r="A119" s="199" t="s">
        <v>223</v>
      </c>
      <c r="B119" s="200" t="s">
        <v>400</v>
      </c>
      <c r="C119" s="471"/>
      <c r="D119" s="471"/>
      <c r="E119" s="234"/>
    </row>
    <row r="120" spans="1:5" ht="12" customHeight="1" thickBot="1">
      <c r="A120" s="189" t="s">
        <v>58</v>
      </c>
      <c r="B120" s="366" t="s">
        <v>318</v>
      </c>
      <c r="C120" s="513"/>
      <c r="D120" s="513"/>
      <c r="E120" s="225">
        <f>+E101+E102</f>
        <v>8554</v>
      </c>
    </row>
    <row r="121" spans="1:11" ht="15" customHeight="1" thickBot="1">
      <c r="A121" s="189" t="s">
        <v>59</v>
      </c>
      <c r="B121" s="366" t="s">
        <v>319</v>
      </c>
      <c r="C121" s="513"/>
      <c r="D121" s="513"/>
      <c r="E121" s="226"/>
      <c r="H121" s="38"/>
      <c r="I121" s="81"/>
      <c r="J121" s="81"/>
      <c r="K121" s="81"/>
    </row>
    <row r="122" spans="1:5" s="1" customFormat="1" ht="12.75" customHeight="1" thickBot="1">
      <c r="A122" s="201" t="s">
        <v>60</v>
      </c>
      <c r="B122" s="367" t="s">
        <v>320</v>
      </c>
      <c r="C122" s="514"/>
      <c r="D122" s="514"/>
      <c r="E122" s="219">
        <f>+E120+E121</f>
        <v>8554</v>
      </c>
    </row>
    <row r="123" spans="1:5" ht="7.5" customHeight="1">
      <c r="A123" s="371"/>
      <c r="B123" s="371"/>
      <c r="C123" s="371"/>
      <c r="D123" s="371"/>
      <c r="E123" s="372"/>
    </row>
    <row r="124" spans="1:5" ht="15.75">
      <c r="A124" s="538" t="s">
        <v>165</v>
      </c>
      <c r="B124" s="538"/>
      <c r="C124" s="538"/>
      <c r="D124" s="538"/>
      <c r="E124" s="538"/>
    </row>
    <row r="125" spans="1:5" ht="15" customHeight="1" thickBot="1">
      <c r="A125" s="536" t="s">
        <v>159</v>
      </c>
      <c r="B125" s="536"/>
      <c r="C125" s="451"/>
      <c r="D125" s="451"/>
      <c r="E125" s="229" t="s">
        <v>322</v>
      </c>
    </row>
    <row r="126" spans="1:6" ht="13.5" customHeight="1" thickBot="1">
      <c r="A126" s="21">
        <v>1</v>
      </c>
      <c r="B126" s="30" t="s">
        <v>230</v>
      </c>
      <c r="C126" s="474"/>
      <c r="D126" s="474"/>
      <c r="E126" s="227">
        <f>+E51-E101</f>
        <v>-8554</v>
      </c>
      <c r="F126" s="83"/>
    </row>
    <row r="127" spans="1:5" ht="7.5" customHeight="1">
      <c r="A127" s="371"/>
      <c r="B127" s="371"/>
      <c r="C127" s="371"/>
      <c r="D127" s="371"/>
      <c r="E127" s="372"/>
    </row>
  </sheetData>
  <sheetProtection/>
  <mergeCells count="6">
    <mergeCell ref="A125:B125"/>
    <mergeCell ref="A69:E69"/>
    <mergeCell ref="A1:E1"/>
    <mergeCell ref="A2:B2"/>
    <mergeCell ref="A70:B70"/>
    <mergeCell ref="A124:E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9" r:id="rId1"/>
  <headerFooter alignWithMargins="0">
    <oddHeader>&amp;C&amp;"Times New Roman CE,Félkövér"&amp;12 4. melléklet a 11/2013. (X. 1.) önkormányzati rendelethez
"1.4 melléklet a 3/2013. (III. 7.) önkormányzati rendelethez"
Kunsziget Önkormányzat
2013.évi Állami(Államigazgatási) feladatok mérlege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Layout" zoomScaleSheetLayoutView="100" workbookViewId="0" topLeftCell="C1">
      <selection activeCell="D1" sqref="D1"/>
    </sheetView>
  </sheetViews>
  <sheetFormatPr defaultColWidth="9.00390625" defaultRowHeight="12.75"/>
  <cols>
    <col min="1" max="1" width="6.875" style="48" customWidth="1"/>
    <col min="2" max="2" width="55.125" style="112" customWidth="1"/>
    <col min="3" max="3" width="13.00390625" style="112" customWidth="1"/>
    <col min="4" max="4" width="14.625" style="112" customWidth="1"/>
    <col min="5" max="5" width="12.625" style="48" customWidth="1"/>
    <col min="6" max="6" width="55.125" style="48" customWidth="1"/>
    <col min="7" max="7" width="14.50390625" style="48" customWidth="1"/>
    <col min="8" max="8" width="15.125" style="48" customWidth="1"/>
    <col min="9" max="9" width="16.375" style="48" customWidth="1"/>
    <col min="10" max="10" width="6.50390625" style="48" customWidth="1"/>
    <col min="11" max="16384" width="9.375" style="48" customWidth="1"/>
  </cols>
  <sheetData>
    <row r="1" spans="2:10" ht="39.75" customHeight="1">
      <c r="B1" s="248" t="s">
        <v>166</v>
      </c>
      <c r="C1" s="248"/>
      <c r="D1" s="248"/>
      <c r="E1" s="249"/>
      <c r="F1" s="249"/>
      <c r="G1" s="249"/>
      <c r="H1" s="249"/>
      <c r="I1" s="249"/>
      <c r="J1" s="541"/>
    </row>
    <row r="2" spans="9:10" ht="14.25" thickBot="1">
      <c r="I2" s="250" t="s">
        <v>99</v>
      </c>
      <c r="J2" s="541"/>
    </row>
    <row r="3" spans="1:10" ht="18" customHeight="1" thickBot="1">
      <c r="A3" s="539" t="s">
        <v>107</v>
      </c>
      <c r="B3" s="251" t="s">
        <v>90</v>
      </c>
      <c r="C3" s="504"/>
      <c r="D3" s="504"/>
      <c r="E3" s="252"/>
      <c r="F3" s="251" t="s">
        <v>94</v>
      </c>
      <c r="G3" s="505"/>
      <c r="H3" s="505"/>
      <c r="I3" s="253"/>
      <c r="J3" s="541"/>
    </row>
    <row r="4" spans="1:10" s="254" customFormat="1" ht="35.25" customHeight="1" thickBot="1">
      <c r="A4" s="540"/>
      <c r="B4" s="113" t="s">
        <v>100</v>
      </c>
      <c r="C4" s="114" t="s">
        <v>300</v>
      </c>
      <c r="D4" s="114" t="s">
        <v>474</v>
      </c>
      <c r="E4" s="114" t="s">
        <v>475</v>
      </c>
      <c r="F4" s="113" t="s">
        <v>100</v>
      </c>
      <c r="G4" s="44" t="s">
        <v>300</v>
      </c>
      <c r="H4" s="44" t="s">
        <v>476</v>
      </c>
      <c r="I4" s="44" t="s">
        <v>477</v>
      </c>
      <c r="J4" s="541"/>
    </row>
    <row r="5" spans="1:10" s="259" customFormat="1" ht="12" customHeight="1" thickBot="1">
      <c r="A5" s="255">
        <v>1</v>
      </c>
      <c r="B5" s="256">
        <v>2</v>
      </c>
      <c r="C5" s="257" t="s">
        <v>54</v>
      </c>
      <c r="D5" s="257">
        <v>4</v>
      </c>
      <c r="E5" s="257">
        <v>5</v>
      </c>
      <c r="F5" s="256">
        <v>6</v>
      </c>
      <c r="G5" s="258">
        <v>7</v>
      </c>
      <c r="H5" s="258">
        <v>8</v>
      </c>
      <c r="I5" s="258">
        <v>9</v>
      </c>
      <c r="J5" s="541"/>
    </row>
    <row r="6" spans="1:10" ht="12.75" customHeight="1">
      <c r="A6" s="260" t="s">
        <v>52</v>
      </c>
      <c r="B6" s="261" t="s">
        <v>187</v>
      </c>
      <c r="C6" s="237">
        <v>175823</v>
      </c>
      <c r="D6" s="237">
        <v>175825</v>
      </c>
      <c r="E6" s="237">
        <v>100771</v>
      </c>
      <c r="F6" s="261" t="s">
        <v>101</v>
      </c>
      <c r="G6" s="243">
        <v>43079</v>
      </c>
      <c r="H6" s="243">
        <v>44132</v>
      </c>
      <c r="I6" s="243">
        <v>20974</v>
      </c>
      <c r="J6" s="541"/>
    </row>
    <row r="7" spans="1:10" ht="12.75" customHeight="1">
      <c r="A7" s="262" t="s">
        <v>53</v>
      </c>
      <c r="B7" s="263" t="s">
        <v>91</v>
      </c>
      <c r="C7" s="238">
        <v>14263</v>
      </c>
      <c r="D7" s="238">
        <v>19163</v>
      </c>
      <c r="E7" s="238">
        <v>12429</v>
      </c>
      <c r="F7" s="263" t="s">
        <v>211</v>
      </c>
      <c r="G7" s="244">
        <v>10430</v>
      </c>
      <c r="H7" s="244">
        <v>10561</v>
      </c>
      <c r="I7" s="244">
        <v>5044</v>
      </c>
      <c r="J7" s="541"/>
    </row>
    <row r="8" spans="1:10" ht="12.75" customHeight="1">
      <c r="A8" s="262" t="s">
        <v>54</v>
      </c>
      <c r="B8" s="263" t="s">
        <v>93</v>
      </c>
      <c r="C8" s="238">
        <v>2600</v>
      </c>
      <c r="D8" s="238">
        <v>2600</v>
      </c>
      <c r="E8" s="238">
        <v>1273</v>
      </c>
      <c r="F8" s="263" t="s">
        <v>346</v>
      </c>
      <c r="G8" s="244">
        <v>48243</v>
      </c>
      <c r="H8" s="244">
        <v>48957</v>
      </c>
      <c r="I8" s="244">
        <v>23922</v>
      </c>
      <c r="J8" s="541"/>
    </row>
    <row r="9" spans="1:10" ht="12.75" customHeight="1">
      <c r="A9" s="262" t="s">
        <v>55</v>
      </c>
      <c r="B9" s="264" t="s">
        <v>333</v>
      </c>
      <c r="C9" s="238">
        <v>33256</v>
      </c>
      <c r="D9" s="238">
        <v>35029</v>
      </c>
      <c r="E9" s="238">
        <v>17928</v>
      </c>
      <c r="F9" s="263" t="s">
        <v>212</v>
      </c>
      <c r="G9" s="244"/>
      <c r="H9" s="244"/>
      <c r="I9" s="244"/>
      <c r="J9" s="541"/>
    </row>
    <row r="10" spans="1:10" ht="12.75" customHeight="1">
      <c r="A10" s="262" t="s">
        <v>56</v>
      </c>
      <c r="B10" s="263" t="s">
        <v>334</v>
      </c>
      <c r="C10" s="238">
        <v>3763</v>
      </c>
      <c r="D10" s="238">
        <v>4539</v>
      </c>
      <c r="E10" s="238">
        <v>4539</v>
      </c>
      <c r="F10" s="263" t="s">
        <v>213</v>
      </c>
      <c r="G10" s="244">
        <v>66198</v>
      </c>
      <c r="H10" s="244">
        <v>65292</v>
      </c>
      <c r="I10" s="244">
        <v>25942</v>
      </c>
      <c r="J10" s="541"/>
    </row>
    <row r="11" spans="1:10" ht="12.75" customHeight="1">
      <c r="A11" s="262" t="s">
        <v>57</v>
      </c>
      <c r="B11" s="263" t="s">
        <v>367</v>
      </c>
      <c r="C11" s="239"/>
      <c r="D11" s="239"/>
      <c r="E11" s="239"/>
      <c r="F11" s="263" t="s">
        <v>84</v>
      </c>
      <c r="G11" s="244">
        <v>17245</v>
      </c>
      <c r="H11" s="244">
        <v>31325</v>
      </c>
      <c r="I11" s="244">
        <v>0</v>
      </c>
      <c r="J11" s="541"/>
    </row>
    <row r="12" spans="1:10" ht="12.75" customHeight="1">
      <c r="A12" s="262" t="s">
        <v>58</v>
      </c>
      <c r="B12" s="263" t="s">
        <v>335</v>
      </c>
      <c r="C12" s="238"/>
      <c r="D12" s="238"/>
      <c r="E12" s="238"/>
      <c r="F12" s="263" t="s">
        <v>48</v>
      </c>
      <c r="G12" s="244"/>
      <c r="H12" s="244"/>
      <c r="I12" s="244"/>
      <c r="J12" s="541"/>
    </row>
    <row r="13" spans="1:10" ht="12.75" customHeight="1">
      <c r="A13" s="262" t="s">
        <v>59</v>
      </c>
      <c r="B13" s="263" t="s">
        <v>336</v>
      </c>
      <c r="C13" s="238"/>
      <c r="D13" s="238"/>
      <c r="E13" s="238"/>
      <c r="F13" s="42"/>
      <c r="G13" s="244"/>
      <c r="H13" s="244"/>
      <c r="I13" s="244"/>
      <c r="J13" s="541"/>
    </row>
    <row r="14" spans="1:10" ht="12.75" customHeight="1">
      <c r="A14" s="262" t="s">
        <v>60</v>
      </c>
      <c r="B14" s="265" t="s">
        <v>337</v>
      </c>
      <c r="C14" s="239"/>
      <c r="D14" s="239"/>
      <c r="E14" s="239"/>
      <c r="F14" s="42"/>
      <c r="G14" s="244"/>
      <c r="H14" s="244"/>
      <c r="I14" s="244"/>
      <c r="J14" s="541"/>
    </row>
    <row r="15" spans="1:10" ht="12.75" customHeight="1">
      <c r="A15" s="262" t="s">
        <v>61</v>
      </c>
      <c r="B15" s="42"/>
      <c r="C15" s="238"/>
      <c r="D15" s="238"/>
      <c r="E15" s="238"/>
      <c r="F15" s="42"/>
      <c r="G15" s="244"/>
      <c r="H15" s="244"/>
      <c r="I15" s="244"/>
      <c r="J15" s="541"/>
    </row>
    <row r="16" spans="1:10" ht="12.75" customHeight="1">
      <c r="A16" s="262" t="s">
        <v>62</v>
      </c>
      <c r="B16" s="42"/>
      <c r="C16" s="238"/>
      <c r="D16" s="238"/>
      <c r="E16" s="238"/>
      <c r="F16" s="42"/>
      <c r="G16" s="244"/>
      <c r="H16" s="244"/>
      <c r="I16" s="244"/>
      <c r="J16" s="541"/>
    </row>
    <row r="17" spans="1:10" ht="12.75" customHeight="1" thickBot="1">
      <c r="A17" s="262" t="s">
        <v>63</v>
      </c>
      <c r="B17" s="52"/>
      <c r="C17" s="240"/>
      <c r="D17" s="240"/>
      <c r="E17" s="240"/>
      <c r="F17" s="42"/>
      <c r="G17" s="245"/>
      <c r="H17" s="245"/>
      <c r="I17" s="245"/>
      <c r="J17" s="541"/>
    </row>
    <row r="18" spans="1:10" ht="15.75" customHeight="1" thickBot="1">
      <c r="A18" s="266" t="s">
        <v>64</v>
      </c>
      <c r="B18" s="82" t="s">
        <v>360</v>
      </c>
      <c r="C18" s="241">
        <f>+C6+C7+C8+C9+C10+C12+C13+C14+C15+C16+C17</f>
        <v>229705</v>
      </c>
      <c r="D18" s="241">
        <f>+D6+D7+D8+D9+D10+D12+D13+D14+D15+D16+D17</f>
        <v>237156</v>
      </c>
      <c r="E18" s="241">
        <f>+E6+E7+E8+E9+E10+E12+E13+E14+E15+E16+E17</f>
        <v>136940</v>
      </c>
      <c r="F18" s="82" t="s">
        <v>359</v>
      </c>
      <c r="G18" s="246">
        <f>SUM(G6:G17)</f>
        <v>185195</v>
      </c>
      <c r="H18" s="246">
        <f>SUM(H6:H17)</f>
        <v>200267</v>
      </c>
      <c r="I18" s="246">
        <f>SUM(I6:I17)</f>
        <v>75882</v>
      </c>
      <c r="J18" s="541"/>
    </row>
    <row r="19" spans="1:10" ht="12.75" customHeight="1">
      <c r="A19" s="267" t="s">
        <v>65</v>
      </c>
      <c r="B19" s="268" t="s">
        <v>338</v>
      </c>
      <c r="C19" s="269">
        <f>+C20+C21+C22+C23</f>
        <v>25788</v>
      </c>
      <c r="D19" s="269">
        <f>+D20+D21+D22+D23</f>
        <v>25788</v>
      </c>
      <c r="E19" s="269">
        <v>12960</v>
      </c>
      <c r="F19" s="270" t="s">
        <v>224</v>
      </c>
      <c r="G19" s="247"/>
      <c r="H19" s="247"/>
      <c r="I19" s="247"/>
      <c r="J19" s="541"/>
    </row>
    <row r="20" spans="1:10" ht="12.75" customHeight="1">
      <c r="A20" s="271" t="s">
        <v>66</v>
      </c>
      <c r="B20" s="270" t="s">
        <v>276</v>
      </c>
      <c r="C20" s="68"/>
      <c r="D20" s="68"/>
      <c r="E20" s="68"/>
      <c r="F20" s="270" t="s">
        <v>225</v>
      </c>
      <c r="G20" s="69"/>
      <c r="H20" s="69"/>
      <c r="I20" s="69"/>
      <c r="J20" s="541"/>
    </row>
    <row r="21" spans="1:10" ht="12.75" customHeight="1">
      <c r="A21" s="271" t="s">
        <v>67</v>
      </c>
      <c r="B21" s="270" t="s">
        <v>277</v>
      </c>
      <c r="C21" s="68"/>
      <c r="D21" s="68"/>
      <c r="E21" s="68"/>
      <c r="F21" s="270" t="s">
        <v>163</v>
      </c>
      <c r="G21" s="69"/>
      <c r="H21" s="69"/>
      <c r="I21" s="69"/>
      <c r="J21" s="541"/>
    </row>
    <row r="22" spans="1:10" ht="12.75" customHeight="1">
      <c r="A22" s="271" t="s">
        <v>68</v>
      </c>
      <c r="B22" s="270" t="s">
        <v>339</v>
      </c>
      <c r="C22" s="68"/>
      <c r="D22" s="68"/>
      <c r="E22" s="68"/>
      <c r="F22" s="270" t="s">
        <v>164</v>
      </c>
      <c r="G22" s="69"/>
      <c r="H22" s="69"/>
      <c r="I22" s="69"/>
      <c r="J22" s="541"/>
    </row>
    <row r="23" spans="1:10" ht="12.75" customHeight="1">
      <c r="A23" s="271" t="s">
        <v>69</v>
      </c>
      <c r="B23" s="270" t="s">
        <v>340</v>
      </c>
      <c r="C23" s="68">
        <v>25788</v>
      </c>
      <c r="D23" s="68">
        <v>25788</v>
      </c>
      <c r="E23" s="68">
        <v>1260</v>
      </c>
      <c r="F23" s="268" t="s">
        <v>347</v>
      </c>
      <c r="G23" s="69"/>
      <c r="H23" s="69"/>
      <c r="I23" s="69"/>
      <c r="J23" s="541"/>
    </row>
    <row r="24" spans="1:10" ht="12.75" customHeight="1">
      <c r="A24" s="271" t="s">
        <v>70</v>
      </c>
      <c r="B24" s="270" t="s">
        <v>341</v>
      </c>
      <c r="C24" s="272">
        <f>+C25+C26</f>
        <v>0</v>
      </c>
      <c r="D24" s="272">
        <f>+D25+D26</f>
        <v>0</v>
      </c>
      <c r="E24" s="272">
        <f>+E25+E26</f>
        <v>0</v>
      </c>
      <c r="F24" s="270" t="s">
        <v>226</v>
      </c>
      <c r="G24" s="69"/>
      <c r="H24" s="69"/>
      <c r="I24" s="69"/>
      <c r="J24" s="541"/>
    </row>
    <row r="25" spans="1:10" ht="12.75" customHeight="1">
      <c r="A25" s="267" t="s">
        <v>71</v>
      </c>
      <c r="B25" s="268" t="s">
        <v>342</v>
      </c>
      <c r="C25" s="242"/>
      <c r="D25" s="242"/>
      <c r="E25" s="242"/>
      <c r="F25" s="261" t="s">
        <v>227</v>
      </c>
      <c r="G25" s="247"/>
      <c r="H25" s="247"/>
      <c r="I25" s="247"/>
      <c r="J25" s="541"/>
    </row>
    <row r="26" spans="1:10" ht="12.75" customHeight="1" thickBot="1">
      <c r="A26" s="271" t="s">
        <v>72</v>
      </c>
      <c r="B26" s="270" t="s">
        <v>286</v>
      </c>
      <c r="C26" s="68"/>
      <c r="D26" s="68"/>
      <c r="E26" s="68"/>
      <c r="F26" s="413" t="s">
        <v>438</v>
      </c>
      <c r="G26" s="69">
        <v>25788</v>
      </c>
      <c r="H26" s="69">
        <v>25788</v>
      </c>
      <c r="I26" s="69">
        <v>12960</v>
      </c>
      <c r="J26" s="541"/>
    </row>
    <row r="27" spans="1:10" ht="15.75" customHeight="1" thickBot="1">
      <c r="A27" s="266" t="s">
        <v>73</v>
      </c>
      <c r="B27" s="82" t="s">
        <v>357</v>
      </c>
      <c r="C27" s="241">
        <f>+C19+C24</f>
        <v>25788</v>
      </c>
      <c r="D27" s="241">
        <f>+D19+D24</f>
        <v>25788</v>
      </c>
      <c r="E27" s="241">
        <f>+E19+E24</f>
        <v>12960</v>
      </c>
      <c r="F27" s="82" t="s">
        <v>358</v>
      </c>
      <c r="G27" s="246">
        <f>SUM(G19:G26)</f>
        <v>25788</v>
      </c>
      <c r="H27" s="246">
        <f>SUM(H19:H26)</f>
        <v>25788</v>
      </c>
      <c r="I27" s="246">
        <f>SUM(I19:I26)</f>
        <v>12960</v>
      </c>
      <c r="J27" s="541"/>
    </row>
    <row r="28" spans="1:10" ht="18" customHeight="1" thickBot="1">
      <c r="A28" s="266" t="s">
        <v>74</v>
      </c>
      <c r="B28" s="273" t="s">
        <v>345</v>
      </c>
      <c r="C28" s="241">
        <f>+C18+C27</f>
        <v>255493</v>
      </c>
      <c r="D28" s="241">
        <f>+D18+D27</f>
        <v>262944</v>
      </c>
      <c r="E28" s="241">
        <f>+E18+E27</f>
        <v>149900</v>
      </c>
      <c r="F28" s="273" t="s">
        <v>348</v>
      </c>
      <c r="G28" s="246">
        <f>+G18+G27</f>
        <v>210983</v>
      </c>
      <c r="H28" s="246">
        <f>+H18+H27</f>
        <v>226055</v>
      </c>
      <c r="I28" s="246">
        <f>+I18+I27</f>
        <v>88842</v>
      </c>
      <c r="J28" s="541"/>
    </row>
    <row r="29" spans="1:10" ht="18" customHeight="1" thickBot="1">
      <c r="A29" s="266" t="s">
        <v>75</v>
      </c>
      <c r="B29" s="82" t="s">
        <v>343</v>
      </c>
      <c r="C29" s="277"/>
      <c r="D29" s="277"/>
      <c r="E29" s="277"/>
      <c r="F29" s="82" t="s">
        <v>349</v>
      </c>
      <c r="G29" s="276"/>
      <c r="H29" s="276"/>
      <c r="I29" s="276"/>
      <c r="J29" s="541"/>
    </row>
    <row r="30" spans="1:10" ht="13.5" thickBot="1">
      <c r="A30" s="266" t="s">
        <v>76</v>
      </c>
      <c r="B30" s="274" t="s">
        <v>344</v>
      </c>
      <c r="C30" s="275">
        <f>+C28+C29</f>
        <v>255493</v>
      </c>
      <c r="D30" s="275">
        <f>+D28+D29</f>
        <v>262944</v>
      </c>
      <c r="E30" s="275">
        <f>+E28+E29</f>
        <v>149900</v>
      </c>
      <c r="F30" s="274" t="s">
        <v>350</v>
      </c>
      <c r="G30" s="275">
        <f>+G28+G29</f>
        <v>210983</v>
      </c>
      <c r="H30" s="275">
        <f>+H28+H29</f>
        <v>226055</v>
      </c>
      <c r="I30" s="275">
        <f>+I28+I29</f>
        <v>88842</v>
      </c>
      <c r="J30" s="541"/>
    </row>
    <row r="31" spans="1:10" ht="13.5" thickBot="1">
      <c r="A31" s="266" t="s">
        <v>77</v>
      </c>
      <c r="B31" s="274" t="s">
        <v>168</v>
      </c>
      <c r="C31" s="275" t="str">
        <f>IF(C18-E18&lt;0,E18-C18,"-")</f>
        <v>-</v>
      </c>
      <c r="D31" s="275"/>
      <c r="E31" s="275" t="str">
        <f>IF(E18-I18&lt;0,I18-E18,"-")</f>
        <v>-</v>
      </c>
      <c r="F31" s="274" t="s">
        <v>169</v>
      </c>
      <c r="G31" s="275">
        <v>44510</v>
      </c>
      <c r="H31" s="275">
        <f>IF(D18-H18&gt;0,D18-H18,"-")</f>
        <v>36889</v>
      </c>
      <c r="I31" s="275">
        <f>IF(E18-I18&gt;0,E18-I18,"-")</f>
        <v>61058</v>
      </c>
      <c r="J31" s="541"/>
    </row>
    <row r="32" spans="1:10" ht="13.5" thickBot="1">
      <c r="A32" s="266" t="s">
        <v>78</v>
      </c>
      <c r="B32" s="274" t="s">
        <v>351</v>
      </c>
      <c r="C32" s="275" t="str">
        <f>IF(C18+C19-E28&lt;0,E28-(C18+C19),"-")</f>
        <v>-</v>
      </c>
      <c r="D32" s="275"/>
      <c r="E32" s="275" t="str">
        <f>IF(E18+E19-I28&lt;0,I28-(E18+E19),"-")</f>
        <v>-</v>
      </c>
      <c r="F32" s="274" t="s">
        <v>352</v>
      </c>
      <c r="G32" s="275">
        <f>IF(C18+C19-G28&gt;0,C18+C19-G28,"-")</f>
        <v>44510</v>
      </c>
      <c r="H32" s="275">
        <f>IF(D18+D19-H28&gt;0,D18+D19-H28,"-")</f>
        <v>36889</v>
      </c>
      <c r="I32" s="275">
        <f>IF(E18+E19-I28&gt;0,E18+E19-I28,"-")</f>
        <v>61058</v>
      </c>
      <c r="J32" s="541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3" r:id="rId1"/>
  <headerFooter alignWithMargins="0">
    <oddHeader>&amp;R&amp;"Times New Roman CE,Félkövér dőlt"&amp;11 5. melléklet a 11/2013.(X. 1.) önkormányzati rendelethez
"2.1. melléklet a 3/2013. (III. 7.) önkormányzati rendelethez"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115" zoomScaleSheetLayoutView="115" workbookViewId="0" topLeftCell="A1">
      <selection activeCell="B2" sqref="B2"/>
    </sheetView>
  </sheetViews>
  <sheetFormatPr defaultColWidth="9.00390625" defaultRowHeight="12.75"/>
  <cols>
    <col min="1" max="1" width="6.875" style="48" customWidth="1"/>
    <col min="2" max="2" width="55.125" style="112" customWidth="1"/>
    <col min="3" max="3" width="12.625" style="112" customWidth="1"/>
    <col min="4" max="4" width="12.125" style="112" customWidth="1"/>
    <col min="5" max="5" width="11.125" style="48" customWidth="1"/>
    <col min="6" max="6" width="57.625" style="48" customWidth="1"/>
    <col min="7" max="7" width="14.375" style="48" customWidth="1"/>
    <col min="8" max="8" width="11.875" style="48" customWidth="1"/>
    <col min="9" max="9" width="13.625" style="48" customWidth="1"/>
    <col min="10" max="10" width="4.875" style="48" customWidth="1"/>
    <col min="11" max="16384" width="9.375" style="48" customWidth="1"/>
  </cols>
  <sheetData>
    <row r="1" spans="2:10" ht="31.5">
      <c r="B1" s="248" t="s">
        <v>167</v>
      </c>
      <c r="C1" s="529"/>
      <c r="D1" s="529"/>
      <c r="E1" s="530"/>
      <c r="F1" s="530"/>
      <c r="G1" s="249"/>
      <c r="H1" s="249"/>
      <c r="I1" s="249"/>
      <c r="J1" s="541"/>
    </row>
    <row r="2" spans="9:10" ht="14.25" thickBot="1">
      <c r="I2" s="250" t="s">
        <v>99</v>
      </c>
      <c r="J2" s="541"/>
    </row>
    <row r="3" spans="1:10" ht="13.5" thickBot="1">
      <c r="A3" s="542" t="s">
        <v>107</v>
      </c>
      <c r="B3" s="251" t="s">
        <v>90</v>
      </c>
      <c r="C3" s="504"/>
      <c r="D3" s="504"/>
      <c r="E3" s="252"/>
      <c r="F3" s="251" t="s">
        <v>94</v>
      </c>
      <c r="G3" s="505"/>
      <c r="H3" s="505"/>
      <c r="I3" s="253"/>
      <c r="J3" s="541"/>
    </row>
    <row r="4" spans="1:10" s="254" customFormat="1" ht="24.75" thickBot="1">
      <c r="A4" s="543"/>
      <c r="B4" s="113" t="s">
        <v>100</v>
      </c>
      <c r="C4" s="114" t="s">
        <v>300</v>
      </c>
      <c r="D4" s="114" t="s">
        <v>300</v>
      </c>
      <c r="E4" s="114" t="s">
        <v>300</v>
      </c>
      <c r="F4" s="113" t="s">
        <v>100</v>
      </c>
      <c r="G4" s="44" t="s">
        <v>300</v>
      </c>
      <c r="H4" s="44" t="s">
        <v>300</v>
      </c>
      <c r="I4" s="44" t="s">
        <v>300</v>
      </c>
      <c r="J4" s="541"/>
    </row>
    <row r="5" spans="1:10" s="254" customFormat="1" ht="13.5" thickBot="1">
      <c r="A5" s="255">
        <v>1</v>
      </c>
      <c r="B5" s="256">
        <v>2</v>
      </c>
      <c r="C5" s="257">
        <v>3</v>
      </c>
      <c r="D5" s="257">
        <v>4</v>
      </c>
      <c r="E5" s="257">
        <v>5</v>
      </c>
      <c r="F5" s="256">
        <v>6</v>
      </c>
      <c r="G5" s="258">
        <v>7</v>
      </c>
      <c r="H5" s="258">
        <v>8</v>
      </c>
      <c r="I5" s="258">
        <v>9</v>
      </c>
      <c r="J5" s="541"/>
    </row>
    <row r="6" spans="1:10" ht="12.75" customHeight="1">
      <c r="A6" s="260" t="s">
        <v>52</v>
      </c>
      <c r="B6" s="261" t="s">
        <v>387</v>
      </c>
      <c r="C6" s="237"/>
      <c r="D6" s="237"/>
      <c r="E6" s="237"/>
      <c r="F6" s="261" t="s">
        <v>302</v>
      </c>
      <c r="G6" s="243">
        <v>51268</v>
      </c>
      <c r="H6" s="243">
        <v>51268</v>
      </c>
      <c r="I6" s="243">
        <v>23306</v>
      </c>
      <c r="J6" s="541"/>
    </row>
    <row r="7" spans="1:10" ht="22.5" customHeight="1">
      <c r="A7" s="262" t="s">
        <v>53</v>
      </c>
      <c r="B7" s="263" t="s">
        <v>361</v>
      </c>
      <c r="C7" s="238">
        <v>2300</v>
      </c>
      <c r="D7" s="238">
        <v>2300</v>
      </c>
      <c r="E7" s="238">
        <v>575</v>
      </c>
      <c r="F7" s="263" t="s">
        <v>215</v>
      </c>
      <c r="G7" s="244">
        <v>9347</v>
      </c>
      <c r="H7" s="244">
        <v>9347</v>
      </c>
      <c r="I7" s="244">
        <v>0</v>
      </c>
      <c r="J7" s="541"/>
    </row>
    <row r="8" spans="1:10" ht="12.75" customHeight="1">
      <c r="A8" s="262" t="s">
        <v>54</v>
      </c>
      <c r="B8" s="263" t="s">
        <v>161</v>
      </c>
      <c r="C8" s="238"/>
      <c r="D8" s="238"/>
      <c r="E8" s="238"/>
      <c r="F8" s="263" t="s">
        <v>328</v>
      </c>
      <c r="G8" s="244">
        <v>5800</v>
      </c>
      <c r="H8" s="244">
        <v>5800</v>
      </c>
      <c r="I8" s="244">
        <v>3075</v>
      </c>
      <c r="J8" s="541"/>
    </row>
    <row r="9" spans="1:10" ht="12.75" customHeight="1">
      <c r="A9" s="262" t="s">
        <v>55</v>
      </c>
      <c r="B9" s="263" t="s">
        <v>198</v>
      </c>
      <c r="C9" s="238"/>
      <c r="D9" s="238"/>
      <c r="E9" s="238"/>
      <c r="F9" s="263" t="s">
        <v>368</v>
      </c>
      <c r="G9" s="244"/>
      <c r="H9" s="244"/>
      <c r="I9" s="244"/>
      <c r="J9" s="541"/>
    </row>
    <row r="10" spans="1:10" ht="12.75" customHeight="1">
      <c r="A10" s="262" t="s">
        <v>56</v>
      </c>
      <c r="B10" s="263" t="s">
        <v>263</v>
      </c>
      <c r="C10" s="238"/>
      <c r="D10" s="238"/>
      <c r="E10" s="238"/>
      <c r="F10" s="263" t="s">
        <v>369</v>
      </c>
      <c r="G10" s="244">
        <v>5800</v>
      </c>
      <c r="H10" s="244">
        <v>5800</v>
      </c>
      <c r="I10" s="244">
        <v>3075</v>
      </c>
      <c r="J10" s="541"/>
    </row>
    <row r="11" spans="1:10" ht="12.75" customHeight="1">
      <c r="A11" s="262" t="s">
        <v>57</v>
      </c>
      <c r="B11" s="263" t="s">
        <v>362</v>
      </c>
      <c r="C11" s="239"/>
      <c r="D11" s="239"/>
      <c r="E11" s="239"/>
      <c r="F11" s="279" t="s">
        <v>370</v>
      </c>
      <c r="G11" s="244"/>
      <c r="H11" s="244"/>
      <c r="I11" s="244"/>
      <c r="J11" s="541"/>
    </row>
    <row r="12" spans="1:10" ht="12.75" customHeight="1">
      <c r="A12" s="262" t="s">
        <v>58</v>
      </c>
      <c r="B12" s="263" t="s">
        <v>363</v>
      </c>
      <c r="C12" s="238"/>
      <c r="D12" s="238"/>
      <c r="E12" s="238"/>
      <c r="F12" s="279" t="s">
        <v>306</v>
      </c>
      <c r="G12" s="244"/>
      <c r="H12" s="244"/>
      <c r="I12" s="244"/>
      <c r="J12" s="541"/>
    </row>
    <row r="13" spans="1:10" ht="12.75" customHeight="1">
      <c r="A13" s="262" t="s">
        <v>59</v>
      </c>
      <c r="B13" s="263" t="s">
        <v>366</v>
      </c>
      <c r="C13" s="238"/>
      <c r="D13" s="238">
        <v>7624</v>
      </c>
      <c r="E13" s="238">
        <v>7624</v>
      </c>
      <c r="F13" s="280" t="s">
        <v>307</v>
      </c>
      <c r="G13" s="244"/>
      <c r="H13" s="244"/>
      <c r="I13" s="244"/>
      <c r="J13" s="541"/>
    </row>
    <row r="14" spans="1:10" ht="12.75" customHeight="1">
      <c r="A14" s="262" t="s">
        <v>60</v>
      </c>
      <c r="B14" s="281" t="s">
        <v>385</v>
      </c>
      <c r="C14" s="239"/>
      <c r="D14" s="239">
        <v>7624</v>
      </c>
      <c r="E14" s="239">
        <v>7624</v>
      </c>
      <c r="F14" s="279" t="s">
        <v>371</v>
      </c>
      <c r="G14" s="244"/>
      <c r="H14" s="244"/>
      <c r="I14" s="244"/>
      <c r="J14" s="541"/>
    </row>
    <row r="15" spans="1:10" ht="22.5" customHeight="1">
      <c r="A15" s="262" t="s">
        <v>61</v>
      </c>
      <c r="B15" s="263" t="s">
        <v>364</v>
      </c>
      <c r="C15" s="239"/>
      <c r="D15" s="239"/>
      <c r="E15" s="239"/>
      <c r="F15" s="279" t="s">
        <v>372</v>
      </c>
      <c r="G15" s="244"/>
      <c r="H15" s="244"/>
      <c r="I15" s="244"/>
      <c r="J15" s="541"/>
    </row>
    <row r="16" spans="1:10" ht="12.75" customHeight="1">
      <c r="A16" s="262" t="s">
        <v>62</v>
      </c>
      <c r="B16" s="263" t="s">
        <v>365</v>
      </c>
      <c r="C16" s="244">
        <v>90</v>
      </c>
      <c r="D16" s="244">
        <v>90</v>
      </c>
      <c r="E16" s="244">
        <v>21</v>
      </c>
      <c r="F16" s="263" t="s">
        <v>84</v>
      </c>
      <c r="G16" s="244"/>
      <c r="H16" s="244"/>
      <c r="I16" s="244"/>
      <c r="J16" s="541"/>
    </row>
    <row r="17" spans="1:10" ht="12.75" customHeight="1" thickBot="1">
      <c r="A17" s="401" t="s">
        <v>63</v>
      </c>
      <c r="B17" s="402"/>
      <c r="C17" s="403"/>
      <c r="D17" s="403"/>
      <c r="E17" s="403"/>
      <c r="F17" s="402" t="s">
        <v>48</v>
      </c>
      <c r="G17" s="324"/>
      <c r="H17" s="324"/>
      <c r="I17" s="324"/>
      <c r="J17" s="541"/>
    </row>
    <row r="18" spans="1:10" ht="15.75" customHeight="1" thickBot="1">
      <c r="A18" s="266" t="s">
        <v>64</v>
      </c>
      <c r="B18" s="82" t="s">
        <v>155</v>
      </c>
      <c r="C18" s="241">
        <f>+C6+C7+C8+C9+C10+C11+C12+C13+C15+C16+C17</f>
        <v>2390</v>
      </c>
      <c r="D18" s="241">
        <f>+D6+D7+D8+D9+D10+D11+D12+D13+D15+D16+D17</f>
        <v>10014</v>
      </c>
      <c r="E18" s="241">
        <f>+E6+E7+E8+E9+E10+E11+E12+E13+E15+E16+E17</f>
        <v>8220</v>
      </c>
      <c r="F18" s="82" t="s">
        <v>156</v>
      </c>
      <c r="G18" s="246">
        <f>+G6+G7+G8+G16+G17</f>
        <v>66415</v>
      </c>
      <c r="H18" s="246">
        <f>+H6+H7+H8+H16+H17</f>
        <v>66415</v>
      </c>
      <c r="I18" s="246">
        <f>+I6+I7+I8+I16+I17</f>
        <v>26381</v>
      </c>
      <c r="J18" s="541"/>
    </row>
    <row r="19" spans="1:10" ht="12.75" customHeight="1">
      <c r="A19" s="282" t="s">
        <v>65</v>
      </c>
      <c r="B19" s="283" t="s">
        <v>384</v>
      </c>
      <c r="C19" s="290">
        <f>+C20+C21+C22+C23+C24</f>
        <v>19515</v>
      </c>
      <c r="D19" s="290">
        <v>19512</v>
      </c>
      <c r="E19" s="290">
        <v>0</v>
      </c>
      <c r="F19" s="270" t="s">
        <v>224</v>
      </c>
      <c r="G19" s="67"/>
      <c r="H19" s="67"/>
      <c r="I19" s="67"/>
      <c r="J19" s="541"/>
    </row>
    <row r="20" spans="1:10" ht="12.75" customHeight="1">
      <c r="A20" s="262" t="s">
        <v>66</v>
      </c>
      <c r="B20" s="284" t="s">
        <v>373</v>
      </c>
      <c r="C20" s="68">
        <v>19515</v>
      </c>
      <c r="D20" s="68">
        <v>19512</v>
      </c>
      <c r="E20" s="68">
        <v>0</v>
      </c>
      <c r="F20" s="270" t="s">
        <v>228</v>
      </c>
      <c r="G20" s="69"/>
      <c r="H20" s="69"/>
      <c r="I20" s="69"/>
      <c r="J20" s="541"/>
    </row>
    <row r="21" spans="1:10" ht="12.75" customHeight="1">
      <c r="A21" s="282" t="s">
        <v>67</v>
      </c>
      <c r="B21" s="284" t="s">
        <v>374</v>
      </c>
      <c r="C21" s="68"/>
      <c r="D21" s="68"/>
      <c r="E21" s="68"/>
      <c r="F21" s="270" t="s">
        <v>163</v>
      </c>
      <c r="G21" s="69"/>
      <c r="H21" s="69"/>
      <c r="I21" s="69"/>
      <c r="J21" s="541"/>
    </row>
    <row r="22" spans="1:10" ht="12.75" customHeight="1">
      <c r="A22" s="262" t="s">
        <v>68</v>
      </c>
      <c r="B22" s="284" t="s">
        <v>375</v>
      </c>
      <c r="C22" s="68"/>
      <c r="D22" s="68"/>
      <c r="E22" s="68"/>
      <c r="F22" s="270" t="s">
        <v>164</v>
      </c>
      <c r="G22" s="69"/>
      <c r="H22" s="69"/>
      <c r="I22" s="69"/>
      <c r="J22" s="541"/>
    </row>
    <row r="23" spans="1:10" ht="12.75" customHeight="1">
      <c r="A23" s="282" t="s">
        <v>69</v>
      </c>
      <c r="B23" s="284" t="s">
        <v>376</v>
      </c>
      <c r="C23" s="68"/>
      <c r="D23" s="68"/>
      <c r="E23" s="68"/>
      <c r="F23" s="268" t="s">
        <v>347</v>
      </c>
      <c r="G23" s="69"/>
      <c r="H23" s="69"/>
      <c r="I23" s="69"/>
      <c r="J23" s="541"/>
    </row>
    <row r="24" spans="1:10" ht="12.75" customHeight="1">
      <c r="A24" s="262" t="s">
        <v>70</v>
      </c>
      <c r="B24" s="285" t="s">
        <v>377</v>
      </c>
      <c r="C24" s="68"/>
      <c r="D24" s="68"/>
      <c r="E24" s="68"/>
      <c r="F24" s="270" t="s">
        <v>229</v>
      </c>
      <c r="G24" s="69"/>
      <c r="H24" s="69"/>
      <c r="I24" s="69"/>
      <c r="J24" s="541"/>
    </row>
    <row r="25" spans="1:10" ht="12.75" customHeight="1">
      <c r="A25" s="282" t="s">
        <v>71</v>
      </c>
      <c r="B25" s="286" t="s">
        <v>378</v>
      </c>
      <c r="C25" s="272">
        <f>+C26+C27+C28+C29+C30</f>
        <v>0</v>
      </c>
      <c r="D25" s="272">
        <f>+D26+D27+D28+D29+D30</f>
        <v>0</v>
      </c>
      <c r="E25" s="272">
        <f>+E26+E27+E28+E29+E30</f>
        <v>0</v>
      </c>
      <c r="F25" s="287" t="s">
        <v>227</v>
      </c>
      <c r="G25" s="69"/>
      <c r="H25" s="69"/>
      <c r="I25" s="69"/>
      <c r="J25" s="541"/>
    </row>
    <row r="26" spans="1:10" ht="12.75" customHeight="1">
      <c r="A26" s="262" t="s">
        <v>72</v>
      </c>
      <c r="B26" s="285" t="s">
        <v>379</v>
      </c>
      <c r="C26" s="68"/>
      <c r="D26" s="68"/>
      <c r="E26" s="68"/>
      <c r="F26" s="287" t="s">
        <v>386</v>
      </c>
      <c r="G26" s="69"/>
      <c r="H26" s="69"/>
      <c r="I26" s="69"/>
      <c r="J26" s="541"/>
    </row>
    <row r="27" spans="1:10" ht="12.75" customHeight="1">
      <c r="A27" s="282" t="s">
        <v>73</v>
      </c>
      <c r="B27" s="285" t="s">
        <v>380</v>
      </c>
      <c r="C27" s="68"/>
      <c r="D27" s="68"/>
      <c r="E27" s="68"/>
      <c r="F27" s="278"/>
      <c r="G27" s="69"/>
      <c r="H27" s="69"/>
      <c r="I27" s="69"/>
      <c r="J27" s="541"/>
    </row>
    <row r="28" spans="1:10" ht="12.75" customHeight="1">
      <c r="A28" s="262" t="s">
        <v>74</v>
      </c>
      <c r="B28" s="284" t="s">
        <v>381</v>
      </c>
      <c r="C28" s="68"/>
      <c r="D28" s="68"/>
      <c r="E28" s="68"/>
      <c r="F28" s="79"/>
      <c r="G28" s="69"/>
      <c r="H28" s="69"/>
      <c r="I28" s="69"/>
      <c r="J28" s="541"/>
    </row>
    <row r="29" spans="1:10" ht="12.75" customHeight="1">
      <c r="A29" s="282" t="s">
        <v>75</v>
      </c>
      <c r="B29" s="288" t="s">
        <v>382</v>
      </c>
      <c r="C29" s="68"/>
      <c r="D29" s="68"/>
      <c r="E29" s="68"/>
      <c r="F29" s="42"/>
      <c r="G29" s="69"/>
      <c r="H29" s="69"/>
      <c r="I29" s="69"/>
      <c r="J29" s="541"/>
    </row>
    <row r="30" spans="1:10" ht="12.75" customHeight="1" thickBot="1">
      <c r="A30" s="262" t="s">
        <v>76</v>
      </c>
      <c r="B30" s="289" t="s">
        <v>383</v>
      </c>
      <c r="C30" s="68"/>
      <c r="D30" s="68"/>
      <c r="E30" s="68"/>
      <c r="F30" s="79"/>
      <c r="G30" s="69"/>
      <c r="H30" s="69"/>
      <c r="I30" s="69"/>
      <c r="J30" s="541"/>
    </row>
    <row r="31" spans="1:10" ht="21.75" customHeight="1" thickBot="1">
      <c r="A31" s="266" t="s">
        <v>77</v>
      </c>
      <c r="B31" s="82" t="s">
        <v>411</v>
      </c>
      <c r="C31" s="241">
        <f>+C19+C25</f>
        <v>19515</v>
      </c>
      <c r="D31" s="241">
        <v>19512</v>
      </c>
      <c r="E31" s="241">
        <f>+E19+E25</f>
        <v>0</v>
      </c>
      <c r="F31" s="82" t="s">
        <v>412</v>
      </c>
      <c r="G31" s="246">
        <f>SUM(G19:G30)</f>
        <v>0</v>
      </c>
      <c r="H31" s="246">
        <f>SUM(H19:H30)</f>
        <v>0</v>
      </c>
      <c r="I31" s="246">
        <f>SUM(I19:I30)</f>
        <v>0</v>
      </c>
      <c r="J31" s="541"/>
    </row>
    <row r="32" spans="1:10" ht="18" customHeight="1" thickBot="1">
      <c r="A32" s="266" t="s">
        <v>78</v>
      </c>
      <c r="B32" s="273" t="s">
        <v>409</v>
      </c>
      <c r="C32" s="241">
        <f>+C18+C31</f>
        <v>21905</v>
      </c>
      <c r="D32" s="241">
        <f>+D18+D31</f>
        <v>29526</v>
      </c>
      <c r="E32" s="241">
        <f>+E18+E31</f>
        <v>8220</v>
      </c>
      <c r="F32" s="273" t="s">
        <v>413</v>
      </c>
      <c r="G32" s="246">
        <f>+G18+G31</f>
        <v>66415</v>
      </c>
      <c r="H32" s="246">
        <f>+H18+H31</f>
        <v>66415</v>
      </c>
      <c r="I32" s="246">
        <f>+I18+I31</f>
        <v>26381</v>
      </c>
      <c r="J32" s="541"/>
    </row>
    <row r="33" spans="1:10" ht="18" customHeight="1" thickBot="1">
      <c r="A33" s="266" t="s">
        <v>79</v>
      </c>
      <c r="B33" s="82" t="s">
        <v>343</v>
      </c>
      <c r="C33" s="277"/>
      <c r="D33" s="277"/>
      <c r="E33" s="277"/>
      <c r="F33" s="82" t="s">
        <v>349</v>
      </c>
      <c r="G33" s="276"/>
      <c r="H33" s="276"/>
      <c r="I33" s="276"/>
      <c r="J33" s="541"/>
    </row>
    <row r="34" spans="1:10" ht="13.5" thickBot="1">
      <c r="A34" s="266" t="s">
        <v>80</v>
      </c>
      <c r="B34" s="274" t="s">
        <v>410</v>
      </c>
      <c r="C34" s="275">
        <f>+C32+C33</f>
        <v>21905</v>
      </c>
      <c r="D34" s="275">
        <f>+D32+D33</f>
        <v>29526</v>
      </c>
      <c r="E34" s="275">
        <f>+E32+E33</f>
        <v>8220</v>
      </c>
      <c r="F34" s="274" t="s">
        <v>414</v>
      </c>
      <c r="G34" s="275">
        <f>+G32+G33</f>
        <v>66415</v>
      </c>
      <c r="H34" s="275">
        <f>+H32+H33</f>
        <v>66415</v>
      </c>
      <c r="I34" s="275">
        <f>+I32+I33</f>
        <v>26381</v>
      </c>
      <c r="J34" s="541"/>
    </row>
    <row r="35" spans="1:10" ht="13.5" thickBot="1">
      <c r="A35" s="266" t="s">
        <v>148</v>
      </c>
      <c r="B35" s="274" t="s">
        <v>168</v>
      </c>
      <c r="C35" s="275">
        <f>IF(C18-G18&lt;0,G18-C18,"-")</f>
        <v>64025</v>
      </c>
      <c r="D35" s="275">
        <f>IF(D18-H18&lt;0,H18-D18,"-")</f>
        <v>56401</v>
      </c>
      <c r="E35" s="275">
        <f>IF(E18-I18&lt;0,I18-E18,"-")</f>
        <v>18161</v>
      </c>
      <c r="F35" s="274" t="s">
        <v>169</v>
      </c>
      <c r="G35" s="275" t="str">
        <f>IF(C18-G18&gt;0,C18-G18,"-")</f>
        <v>-</v>
      </c>
      <c r="H35" s="275" t="str">
        <f>IF(D18-H18&gt;0,D18-H18,"-")</f>
        <v>-</v>
      </c>
      <c r="I35" s="275" t="str">
        <f>IF(E18-I18&gt;0,E18-I18,"-")</f>
        <v>-</v>
      </c>
      <c r="J35" s="541"/>
    </row>
    <row r="36" spans="1:10" ht="13.5" thickBot="1">
      <c r="A36" s="266" t="s">
        <v>149</v>
      </c>
      <c r="B36" s="274" t="s">
        <v>351</v>
      </c>
      <c r="C36" s="275">
        <f>IF(C18+C19-G32&lt;0,G32-(C18+C19),"-")</f>
        <v>44510</v>
      </c>
      <c r="D36" s="275">
        <f>IF(D18+D19-H32&lt;0,H32-(D18+D19),"-")</f>
        <v>36889</v>
      </c>
      <c r="E36" s="275">
        <f>IF(E18+E19-I32&lt;0,I32-(E18+E19),"-")</f>
        <v>18161</v>
      </c>
      <c r="F36" s="274" t="s">
        <v>352</v>
      </c>
      <c r="G36" s="275" t="str">
        <f>IF(C18+C19-G32&gt;0,C18+C19-G32,"-")</f>
        <v>-</v>
      </c>
      <c r="H36" s="275" t="str">
        <f>IF(D18+D19-H32&gt;0,D18+D19-H32,"-")</f>
        <v>-</v>
      </c>
      <c r="I36" s="275" t="str">
        <f>IF(E18+E19-I32&gt;0,E18+E19-I32,"-")</f>
        <v>-</v>
      </c>
      <c r="J36" s="541"/>
    </row>
  </sheetData>
  <sheetProtection/>
  <mergeCells count="2">
    <mergeCell ref="A3:A4"/>
    <mergeCell ref="J1:J36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68" r:id="rId1"/>
  <headerFooter alignWithMargins="0">
    <oddHeader>&amp;R6. melléklet a 11/2013. (X. 1.) önkormányzati rendelethez
"2.2. melléklet a 3/2013. (III. 7.) önkormányzati rendelethez"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view="pageLayout" zoomScaleNormal="120" zoomScaleSheetLayoutView="75" workbookViewId="0" topLeftCell="A1">
      <selection activeCell="A1" sqref="A1:E1"/>
    </sheetView>
  </sheetViews>
  <sheetFormatPr defaultColWidth="9.00390625" defaultRowHeight="12.75"/>
  <cols>
    <col min="1" max="1" width="5.625" style="92" customWidth="1"/>
    <col min="2" max="2" width="68.625" style="92" customWidth="1"/>
    <col min="3" max="3" width="15.50390625" style="92" customWidth="1"/>
    <col min="4" max="4" width="13.625" style="92" customWidth="1"/>
    <col min="5" max="5" width="19.50390625" style="92" customWidth="1"/>
    <col min="6" max="16384" width="9.375" style="92" customWidth="1"/>
  </cols>
  <sheetData>
    <row r="1" spans="1:5" ht="33" customHeight="1">
      <c r="A1" s="544" t="s">
        <v>439</v>
      </c>
      <c r="B1" s="544"/>
      <c r="C1" s="544"/>
      <c r="D1" s="544"/>
      <c r="E1" s="544"/>
    </row>
    <row r="2" spans="1:6" ht="15.75" customHeight="1" thickBot="1">
      <c r="A2" s="93"/>
      <c r="B2" s="93"/>
      <c r="C2" s="93"/>
      <c r="D2" s="93"/>
      <c r="E2" s="95" t="s">
        <v>87</v>
      </c>
      <c r="F2" s="94"/>
    </row>
    <row r="3" spans="1:5" ht="36.75" customHeight="1" thickBot="1">
      <c r="A3" s="102" t="s">
        <v>50</v>
      </c>
      <c r="B3" s="103" t="s">
        <v>241</v>
      </c>
      <c r="C3" s="104" t="s">
        <v>300</v>
      </c>
      <c r="D3" s="104" t="s">
        <v>476</v>
      </c>
      <c r="E3" s="104" t="s">
        <v>471</v>
      </c>
    </row>
    <row r="4" spans="1:5" ht="15.75" thickBot="1">
      <c r="A4" s="105">
        <v>1</v>
      </c>
      <c r="B4" s="106">
        <v>2</v>
      </c>
      <c r="C4" s="107">
        <v>3</v>
      </c>
      <c r="D4" s="107">
        <v>4</v>
      </c>
      <c r="E4" s="107">
        <v>5</v>
      </c>
    </row>
    <row r="5" spans="1:5" ht="15">
      <c r="A5" s="108" t="s">
        <v>52</v>
      </c>
      <c r="B5" s="294" t="s">
        <v>92</v>
      </c>
      <c r="C5" s="291">
        <v>175395</v>
      </c>
      <c r="D5" s="291">
        <v>175585</v>
      </c>
      <c r="E5" s="291">
        <v>100728</v>
      </c>
    </row>
    <row r="6" spans="1:5" ht="24.75">
      <c r="A6" s="109" t="s">
        <v>53</v>
      </c>
      <c r="B6" s="381" t="s">
        <v>388</v>
      </c>
      <c r="C6" s="292">
        <v>2300</v>
      </c>
      <c r="D6" s="292">
        <v>2300</v>
      </c>
      <c r="E6" s="292">
        <v>596</v>
      </c>
    </row>
    <row r="7" spans="1:5" ht="15">
      <c r="A7" s="109" t="s">
        <v>54</v>
      </c>
      <c r="B7" s="382" t="s">
        <v>244</v>
      </c>
      <c r="C7" s="292">
        <v>428</v>
      </c>
      <c r="D7" s="292">
        <v>240</v>
      </c>
      <c r="E7" s="292">
        <v>40</v>
      </c>
    </row>
    <row r="8" spans="1:5" ht="24.75">
      <c r="A8" s="109" t="s">
        <v>55</v>
      </c>
      <c r="B8" s="382" t="s">
        <v>390</v>
      </c>
      <c r="C8" s="292"/>
      <c r="D8" s="292"/>
      <c r="E8" s="292"/>
    </row>
    <row r="9" spans="1:5" ht="15">
      <c r="A9" s="110" t="s">
        <v>56</v>
      </c>
      <c r="B9" s="382" t="s">
        <v>389</v>
      </c>
      <c r="C9" s="293"/>
      <c r="D9" s="293"/>
      <c r="E9" s="293">
        <v>3</v>
      </c>
    </row>
    <row r="10" spans="1:5" ht="15.75" thickBot="1">
      <c r="A10" s="109" t="s">
        <v>57</v>
      </c>
      <c r="B10" s="383" t="s">
        <v>242</v>
      </c>
      <c r="C10" s="292"/>
      <c r="D10" s="292"/>
      <c r="E10" s="292"/>
    </row>
    <row r="11" spans="1:5" ht="15.75" thickBot="1">
      <c r="A11" s="545" t="s">
        <v>245</v>
      </c>
      <c r="B11" s="546"/>
      <c r="C11" s="111">
        <f>SUM(C5:C10)</f>
        <v>178123</v>
      </c>
      <c r="D11" s="111">
        <f>SUM(D5:D10)</f>
        <v>178125</v>
      </c>
      <c r="E11" s="111">
        <f>SUM(E5:E10)</f>
        <v>101367</v>
      </c>
    </row>
    <row r="12" spans="1:5" ht="23.25" customHeight="1">
      <c r="A12" s="547" t="s">
        <v>260</v>
      </c>
      <c r="B12" s="547"/>
      <c r="C12" s="547"/>
      <c r="D12" s="547"/>
      <c r="E12" s="547"/>
    </row>
  </sheetData>
  <sheetProtection/>
  <mergeCells count="3">
    <mergeCell ref="A1:E1"/>
    <mergeCell ref="A11:B11"/>
    <mergeCell ref="A12:E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77" r:id="rId1"/>
  <headerFooter alignWithMargins="0">
    <oddHeader>&amp;R&amp;"Times New Roman CE,Félkövér dőlt"&amp;11 7. melléklet a 11/2013. (X. 1.) önkormányzati rendelethez
"3. melléklet a 3/2013. (III. 7.) önkormányzati rendelethez"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A1" sqref="A1:F1"/>
    </sheetView>
  </sheetViews>
  <sheetFormatPr defaultColWidth="9.00390625" defaultRowHeight="12.75"/>
  <cols>
    <col min="1" max="1" width="47.125" style="40" customWidth="1"/>
    <col min="2" max="2" width="15.625" style="39" customWidth="1"/>
    <col min="3" max="3" width="16.375" style="39" customWidth="1"/>
    <col min="4" max="4" width="18.00390625" style="39" customWidth="1"/>
    <col min="5" max="5" width="16.625" style="39" customWidth="1"/>
    <col min="6" max="6" width="18.875" style="48" customWidth="1"/>
    <col min="7" max="8" width="12.875" style="39" customWidth="1"/>
    <col min="9" max="9" width="13.875" style="39" customWidth="1"/>
    <col min="10" max="16384" width="9.375" style="39" customWidth="1"/>
  </cols>
  <sheetData>
    <row r="1" spans="1:6" ht="25.5" customHeight="1">
      <c r="A1" s="548" t="s">
        <v>0</v>
      </c>
      <c r="B1" s="548"/>
      <c r="C1" s="548"/>
      <c r="D1" s="548"/>
      <c r="E1" s="548"/>
      <c r="F1" s="548"/>
    </row>
    <row r="2" spans="1:6" ht="22.5" customHeight="1" thickBot="1">
      <c r="A2" s="112"/>
      <c r="B2" s="48"/>
      <c r="C2" s="48"/>
      <c r="D2" s="48"/>
      <c r="E2" s="48"/>
      <c r="F2" s="43" t="s">
        <v>99</v>
      </c>
    </row>
    <row r="3" spans="1:6" s="41" customFormat="1" ht="44.25" customHeight="1" thickBot="1">
      <c r="A3" s="113" t="s">
        <v>103</v>
      </c>
      <c r="B3" s="114" t="s">
        <v>104</v>
      </c>
      <c r="C3" s="114" t="s">
        <v>105</v>
      </c>
      <c r="D3" s="114" t="s">
        <v>478</v>
      </c>
      <c r="E3" s="114" t="s">
        <v>300</v>
      </c>
      <c r="F3" s="44" t="s">
        <v>480</v>
      </c>
    </row>
    <row r="4" spans="1:6" s="48" customFormat="1" ht="12" customHeight="1" thickBot="1">
      <c r="A4" s="45">
        <v>1</v>
      </c>
      <c r="B4" s="46">
        <v>2</v>
      </c>
      <c r="C4" s="46">
        <v>3</v>
      </c>
      <c r="D4" s="46">
        <v>4</v>
      </c>
      <c r="E4" s="46">
        <v>5</v>
      </c>
      <c r="F4" s="47" t="s">
        <v>479</v>
      </c>
    </row>
    <row r="5" spans="1:6" ht="15.75" customHeight="1">
      <c r="A5" s="42" t="s">
        <v>440</v>
      </c>
      <c r="B5" s="28">
        <v>625</v>
      </c>
      <c r="C5" s="49"/>
      <c r="D5" s="28"/>
      <c r="E5" s="28">
        <v>625</v>
      </c>
      <c r="F5" s="50">
        <v>625</v>
      </c>
    </row>
    <row r="6" spans="1:6" ht="15.75" customHeight="1">
      <c r="A6" s="42" t="s">
        <v>441</v>
      </c>
      <c r="B6" s="28">
        <v>889</v>
      </c>
      <c r="C6" s="49"/>
      <c r="D6" s="28"/>
      <c r="E6" s="28">
        <v>889</v>
      </c>
      <c r="F6" s="50">
        <v>889</v>
      </c>
    </row>
    <row r="7" spans="1:6" ht="15.75" customHeight="1">
      <c r="A7" s="42" t="s">
        <v>442</v>
      </c>
      <c r="B7" s="28">
        <v>254</v>
      </c>
      <c r="C7" s="49"/>
      <c r="D7" s="28"/>
      <c r="E7" s="28">
        <v>254</v>
      </c>
      <c r="F7" s="50">
        <v>254</v>
      </c>
    </row>
    <row r="8" spans="1:6" ht="15.75" customHeight="1">
      <c r="A8" s="414" t="s">
        <v>443</v>
      </c>
      <c r="B8" s="28">
        <v>12500</v>
      </c>
      <c r="C8" s="49">
        <v>0</v>
      </c>
      <c r="D8" s="28"/>
      <c r="E8" s="28">
        <v>12500</v>
      </c>
      <c r="F8" s="50">
        <v>12500</v>
      </c>
    </row>
    <row r="9" spans="1:6" ht="15.75" customHeight="1">
      <c r="A9" s="42" t="s">
        <v>444</v>
      </c>
      <c r="B9" s="28">
        <v>30000</v>
      </c>
      <c r="C9" s="49"/>
      <c r="D9" s="28">
        <v>22000</v>
      </c>
      <c r="E9" s="28">
        <v>30000</v>
      </c>
      <c r="F9" s="50">
        <f>B9-D9</f>
        <v>8000</v>
      </c>
    </row>
    <row r="10" spans="1:6" ht="15.75" customHeight="1">
      <c r="A10" s="51" t="s">
        <v>445</v>
      </c>
      <c r="B10" s="28">
        <v>7000</v>
      </c>
      <c r="C10" s="49"/>
      <c r="D10" s="28"/>
      <c r="E10" s="28">
        <v>7000</v>
      </c>
      <c r="F10" s="50">
        <f aca="true" t="shared" si="0" ref="F10:F23">B10-D10-E10</f>
        <v>0</v>
      </c>
    </row>
    <row r="11" spans="1:6" ht="15.75" customHeight="1">
      <c r="A11" s="42" t="s">
        <v>481</v>
      </c>
      <c r="B11" s="28">
        <v>296</v>
      </c>
      <c r="C11" s="49"/>
      <c r="D11" s="28">
        <v>296</v>
      </c>
      <c r="E11" s="28">
        <v>0</v>
      </c>
      <c r="F11" s="50">
        <f t="shared" si="0"/>
        <v>0</v>
      </c>
    </row>
    <row r="12" spans="1:6" ht="15.75" customHeight="1">
      <c r="A12" s="42" t="s">
        <v>482</v>
      </c>
      <c r="B12" s="28">
        <v>390</v>
      </c>
      <c r="C12" s="49"/>
      <c r="D12" s="28">
        <v>390</v>
      </c>
      <c r="E12" s="28">
        <v>0</v>
      </c>
      <c r="F12" s="50">
        <f t="shared" si="0"/>
        <v>0</v>
      </c>
    </row>
    <row r="13" spans="1:6" ht="15.75" customHeight="1">
      <c r="A13" s="42" t="s">
        <v>483</v>
      </c>
      <c r="B13" s="28">
        <v>185</v>
      </c>
      <c r="C13" s="49"/>
      <c r="D13" s="28">
        <v>185</v>
      </c>
      <c r="E13" s="28"/>
      <c r="F13" s="50">
        <f t="shared" si="0"/>
        <v>0</v>
      </c>
    </row>
    <row r="14" spans="1:6" ht="15.75" customHeight="1">
      <c r="A14" s="42" t="s">
        <v>484</v>
      </c>
      <c r="B14" s="28">
        <v>435</v>
      </c>
      <c r="C14" s="49"/>
      <c r="D14" s="28">
        <v>435</v>
      </c>
      <c r="E14" s="28"/>
      <c r="F14" s="50">
        <f t="shared" si="0"/>
        <v>0</v>
      </c>
    </row>
    <row r="15" spans="1:6" ht="15.75" customHeight="1">
      <c r="A15" s="42"/>
      <c r="B15" s="28"/>
      <c r="C15" s="49"/>
      <c r="D15" s="28"/>
      <c r="E15" s="28"/>
      <c r="F15" s="50">
        <f t="shared" si="0"/>
        <v>0</v>
      </c>
    </row>
    <row r="16" spans="1:6" ht="15.75" customHeight="1">
      <c r="A16" s="42"/>
      <c r="B16" s="28"/>
      <c r="C16" s="49"/>
      <c r="D16" s="28"/>
      <c r="E16" s="28"/>
      <c r="F16" s="50">
        <f t="shared" si="0"/>
        <v>0</v>
      </c>
    </row>
    <row r="17" spans="1:6" ht="15.75" customHeight="1">
      <c r="A17" s="42"/>
      <c r="B17" s="28"/>
      <c r="C17" s="49"/>
      <c r="D17" s="28"/>
      <c r="E17" s="28"/>
      <c r="F17" s="50">
        <f t="shared" si="0"/>
        <v>0</v>
      </c>
    </row>
    <row r="18" spans="1:6" ht="15.75" customHeight="1">
      <c r="A18" s="42"/>
      <c r="B18" s="28"/>
      <c r="C18" s="49"/>
      <c r="D18" s="28"/>
      <c r="E18" s="28"/>
      <c r="F18" s="50">
        <f t="shared" si="0"/>
        <v>0</v>
      </c>
    </row>
    <row r="19" spans="1:6" ht="15.75" customHeight="1">
      <c r="A19" s="42"/>
      <c r="B19" s="28"/>
      <c r="C19" s="49"/>
      <c r="D19" s="28"/>
      <c r="E19" s="28"/>
      <c r="F19" s="50">
        <f t="shared" si="0"/>
        <v>0</v>
      </c>
    </row>
    <row r="20" spans="1:6" ht="15.75" customHeight="1">
      <c r="A20" s="42"/>
      <c r="B20" s="28"/>
      <c r="C20" s="49"/>
      <c r="D20" s="28"/>
      <c r="E20" s="28"/>
      <c r="F20" s="50">
        <f t="shared" si="0"/>
        <v>0</v>
      </c>
    </row>
    <row r="21" spans="1:6" ht="15.75" customHeight="1">
      <c r="A21" s="42"/>
      <c r="B21" s="28"/>
      <c r="C21" s="49"/>
      <c r="D21" s="28"/>
      <c r="E21" s="28"/>
      <c r="F21" s="50">
        <f t="shared" si="0"/>
        <v>0</v>
      </c>
    </row>
    <row r="22" spans="1:6" ht="15.75" customHeight="1">
      <c r="A22" s="42"/>
      <c r="B22" s="28"/>
      <c r="C22" s="49"/>
      <c r="D22" s="28"/>
      <c r="E22" s="28"/>
      <c r="F22" s="50">
        <f t="shared" si="0"/>
        <v>0</v>
      </c>
    </row>
    <row r="23" spans="1:6" ht="15.75" customHeight="1" thickBot="1">
      <c r="A23" s="52"/>
      <c r="B23" s="29"/>
      <c r="C23" s="53"/>
      <c r="D23" s="29"/>
      <c r="E23" s="29"/>
      <c r="F23" s="54">
        <f t="shared" si="0"/>
        <v>0</v>
      </c>
    </row>
    <row r="24" spans="1:6" s="57" customFormat="1" ht="18" customHeight="1" thickBot="1">
      <c r="A24" s="115" t="s">
        <v>102</v>
      </c>
      <c r="B24" s="55">
        <f>SUM(B5:B23)</f>
        <v>52574</v>
      </c>
      <c r="C24" s="76"/>
      <c r="D24" s="55">
        <f>SUM(D5:D23)</f>
        <v>23306</v>
      </c>
      <c r="E24" s="55">
        <f>SUM(E5:E23)</f>
        <v>51268</v>
      </c>
      <c r="F24" s="56">
        <f>SUM(F5:F23)</f>
        <v>22268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8. melléklet a 11/2013. (X. 1.) önkormányzati rendelethez
"4. melléklet a 3/2013. (III. 7.) önkormányzati rendelethez"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A8" sqref="A8"/>
    </sheetView>
  </sheetViews>
  <sheetFormatPr defaultColWidth="9.00390625" defaultRowHeight="12.75"/>
  <cols>
    <col min="1" max="1" width="60.625" style="40" customWidth="1"/>
    <col min="2" max="2" width="15.625" style="39" customWidth="1"/>
    <col min="3" max="3" width="16.375" style="39" customWidth="1"/>
    <col min="4" max="4" width="18.00390625" style="39" customWidth="1"/>
    <col min="5" max="5" width="16.625" style="39" customWidth="1"/>
    <col min="6" max="6" width="18.875" style="39" customWidth="1"/>
    <col min="7" max="8" width="12.875" style="39" customWidth="1"/>
    <col min="9" max="9" width="13.875" style="39" customWidth="1"/>
    <col min="10" max="16384" width="9.375" style="39" customWidth="1"/>
  </cols>
  <sheetData>
    <row r="1" spans="1:6" ht="24.75" customHeight="1">
      <c r="A1" s="548" t="s">
        <v>1</v>
      </c>
      <c r="B1" s="548"/>
      <c r="C1" s="548"/>
      <c r="D1" s="548"/>
      <c r="E1" s="548"/>
      <c r="F1" s="548"/>
    </row>
    <row r="2" spans="1:6" ht="23.25" customHeight="1" thickBot="1">
      <c r="A2" s="112"/>
      <c r="B2" s="48"/>
      <c r="C2" s="48"/>
      <c r="D2" s="48"/>
      <c r="E2" s="48"/>
      <c r="F2" s="43" t="s">
        <v>99</v>
      </c>
    </row>
    <row r="3" spans="1:6" s="41" customFormat="1" ht="48.75" customHeight="1" thickBot="1">
      <c r="A3" s="113" t="s">
        <v>106</v>
      </c>
      <c r="B3" s="114" t="s">
        <v>104</v>
      </c>
      <c r="C3" s="114" t="s">
        <v>105</v>
      </c>
      <c r="D3" s="114" t="s">
        <v>485</v>
      </c>
      <c r="E3" s="114" t="s">
        <v>300</v>
      </c>
      <c r="F3" s="44" t="s">
        <v>2</v>
      </c>
    </row>
    <row r="4" spans="1:6" s="48" customFormat="1" ht="15" customHeight="1" thickBot="1">
      <c r="A4" s="45">
        <v>1</v>
      </c>
      <c r="B4" s="46">
        <v>2</v>
      </c>
      <c r="C4" s="46">
        <v>3</v>
      </c>
      <c r="D4" s="46">
        <v>4</v>
      </c>
      <c r="E4" s="46">
        <v>5</v>
      </c>
      <c r="F4" s="47">
        <v>6</v>
      </c>
    </row>
    <row r="5" spans="1:6" ht="15.75" customHeight="1">
      <c r="A5" s="58" t="s">
        <v>446</v>
      </c>
      <c r="B5" s="59">
        <v>9347</v>
      </c>
      <c r="C5" s="60"/>
      <c r="D5" s="59"/>
      <c r="E5" s="59">
        <v>9347</v>
      </c>
      <c r="F5" s="61">
        <f aca="true" t="shared" si="0" ref="F5:F23">B5-D5-E5</f>
        <v>0</v>
      </c>
    </row>
    <row r="6" spans="1:6" ht="15.75" customHeight="1">
      <c r="A6" s="58"/>
      <c r="B6" s="59"/>
      <c r="C6" s="60"/>
      <c r="D6" s="59"/>
      <c r="E6" s="59"/>
      <c r="F6" s="61">
        <f t="shared" si="0"/>
        <v>0</v>
      </c>
    </row>
    <row r="7" spans="1:6" ht="15.75" customHeight="1">
      <c r="A7" s="58"/>
      <c r="B7" s="59"/>
      <c r="C7" s="60"/>
      <c r="D7" s="59"/>
      <c r="E7" s="59"/>
      <c r="F7" s="61">
        <f t="shared" si="0"/>
        <v>0</v>
      </c>
    </row>
    <row r="8" spans="1:6" ht="15.75" customHeight="1">
      <c r="A8" s="58"/>
      <c r="B8" s="59"/>
      <c r="C8" s="60"/>
      <c r="D8" s="59"/>
      <c r="E8" s="59"/>
      <c r="F8" s="61">
        <f t="shared" si="0"/>
        <v>0</v>
      </c>
    </row>
    <row r="9" spans="1:6" ht="15.75" customHeight="1">
      <c r="A9" s="58"/>
      <c r="B9" s="59"/>
      <c r="C9" s="60"/>
      <c r="D9" s="59"/>
      <c r="E9" s="59"/>
      <c r="F9" s="61">
        <f t="shared" si="0"/>
        <v>0</v>
      </c>
    </row>
    <row r="10" spans="1:6" ht="15.75" customHeight="1">
      <c r="A10" s="58"/>
      <c r="B10" s="59"/>
      <c r="C10" s="60"/>
      <c r="D10" s="59"/>
      <c r="E10" s="59"/>
      <c r="F10" s="61">
        <f t="shared" si="0"/>
        <v>0</v>
      </c>
    </row>
    <row r="11" spans="1:6" ht="15.75" customHeight="1">
      <c r="A11" s="58"/>
      <c r="B11" s="59"/>
      <c r="C11" s="60"/>
      <c r="D11" s="59"/>
      <c r="E11" s="59"/>
      <c r="F11" s="61">
        <f t="shared" si="0"/>
        <v>0</v>
      </c>
    </row>
    <row r="12" spans="1:6" ht="15.75" customHeight="1">
      <c r="A12" s="58"/>
      <c r="B12" s="59"/>
      <c r="C12" s="60"/>
      <c r="D12" s="59"/>
      <c r="E12" s="59"/>
      <c r="F12" s="61">
        <f t="shared" si="0"/>
        <v>0</v>
      </c>
    </row>
    <row r="13" spans="1:6" ht="15.75" customHeight="1">
      <c r="A13" s="58"/>
      <c r="B13" s="59"/>
      <c r="C13" s="60"/>
      <c r="D13" s="59"/>
      <c r="E13" s="59"/>
      <c r="F13" s="61">
        <f t="shared" si="0"/>
        <v>0</v>
      </c>
    </row>
    <row r="14" spans="1:6" ht="15.75" customHeight="1">
      <c r="A14" s="58"/>
      <c r="B14" s="59"/>
      <c r="C14" s="60"/>
      <c r="D14" s="59"/>
      <c r="E14" s="59"/>
      <c r="F14" s="61">
        <f t="shared" si="0"/>
        <v>0</v>
      </c>
    </row>
    <row r="15" spans="1:6" ht="15.75" customHeight="1">
      <c r="A15" s="58"/>
      <c r="B15" s="59"/>
      <c r="C15" s="60"/>
      <c r="D15" s="59"/>
      <c r="E15" s="59"/>
      <c r="F15" s="61">
        <f t="shared" si="0"/>
        <v>0</v>
      </c>
    </row>
    <row r="16" spans="1:6" ht="15.75" customHeight="1">
      <c r="A16" s="58"/>
      <c r="B16" s="59"/>
      <c r="C16" s="60"/>
      <c r="D16" s="59"/>
      <c r="E16" s="59"/>
      <c r="F16" s="61">
        <f t="shared" si="0"/>
        <v>0</v>
      </c>
    </row>
    <row r="17" spans="1:6" ht="15.75" customHeight="1">
      <c r="A17" s="58"/>
      <c r="B17" s="59"/>
      <c r="C17" s="60"/>
      <c r="D17" s="59"/>
      <c r="E17" s="59"/>
      <c r="F17" s="61">
        <f t="shared" si="0"/>
        <v>0</v>
      </c>
    </row>
    <row r="18" spans="1:6" ht="15.75" customHeight="1">
      <c r="A18" s="58"/>
      <c r="B18" s="59"/>
      <c r="C18" s="60"/>
      <c r="D18" s="59"/>
      <c r="E18" s="59"/>
      <c r="F18" s="61">
        <f t="shared" si="0"/>
        <v>0</v>
      </c>
    </row>
    <row r="19" spans="1:6" ht="15.75" customHeight="1">
      <c r="A19" s="58"/>
      <c r="B19" s="59"/>
      <c r="C19" s="60"/>
      <c r="D19" s="59"/>
      <c r="E19" s="59"/>
      <c r="F19" s="61">
        <f t="shared" si="0"/>
        <v>0</v>
      </c>
    </row>
    <row r="20" spans="1:6" ht="15.75" customHeight="1">
      <c r="A20" s="58"/>
      <c r="B20" s="59"/>
      <c r="C20" s="60"/>
      <c r="D20" s="59"/>
      <c r="E20" s="59"/>
      <c r="F20" s="61">
        <f t="shared" si="0"/>
        <v>0</v>
      </c>
    </row>
    <row r="21" spans="1:6" ht="15.75" customHeight="1">
      <c r="A21" s="58"/>
      <c r="B21" s="59"/>
      <c r="C21" s="60"/>
      <c r="D21" s="59"/>
      <c r="E21" s="59"/>
      <c r="F21" s="61">
        <f t="shared" si="0"/>
        <v>0</v>
      </c>
    </row>
    <row r="22" spans="1:6" ht="15.75" customHeight="1">
      <c r="A22" s="58"/>
      <c r="B22" s="59"/>
      <c r="C22" s="60"/>
      <c r="D22" s="59"/>
      <c r="E22" s="59"/>
      <c r="F22" s="61">
        <f t="shared" si="0"/>
        <v>0</v>
      </c>
    </row>
    <row r="23" spans="1:6" ht="15.75" customHeight="1" thickBot="1">
      <c r="A23" s="62"/>
      <c r="B23" s="63"/>
      <c r="C23" s="63"/>
      <c r="D23" s="63"/>
      <c r="E23" s="63"/>
      <c r="F23" s="64">
        <f t="shared" si="0"/>
        <v>0</v>
      </c>
    </row>
    <row r="24" spans="1:6" s="57" customFormat="1" ht="18" customHeight="1" thickBot="1">
      <c r="A24" s="115" t="s">
        <v>102</v>
      </c>
      <c r="B24" s="116">
        <f>SUM(B5:B23)</f>
        <v>9347</v>
      </c>
      <c r="C24" s="77"/>
      <c r="D24" s="116">
        <f>SUM(D5:D23)</f>
        <v>0</v>
      </c>
      <c r="E24" s="116">
        <f>SUM(E5:E23)</f>
        <v>9347</v>
      </c>
      <c r="F24" s="65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9. melléklet a 11/2013. (X. 1.) önkormányzati rendelethez
"5. melléklet a 3/2013. (III. 7.) önkormányzati rendelethez"&amp;"Times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2013-09-24T13:23:43Z</cp:lastPrinted>
  <dcterms:created xsi:type="dcterms:W3CDTF">1999-10-30T10:30:45Z</dcterms:created>
  <dcterms:modified xsi:type="dcterms:W3CDTF">2013-10-01T09:41:14Z</dcterms:modified>
  <cp:category/>
  <cp:version/>
  <cp:contentType/>
  <cp:contentStatus/>
</cp:coreProperties>
</file>